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Volejník\2022\Kaple Sloup\"/>
    </mc:Choice>
  </mc:AlternateContent>
  <xr:revisionPtr revIDLastSave="0" documentId="8_{AEC232F2-E1BB-4F35-A2A1-E94B0121FF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vba" sheetId="1" r:id="rId1"/>
    <sheet name="VzorPolozky" sheetId="10" state="hidden" r:id="rId2"/>
    <sheet name="02 2021008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2021008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2021008 Pol'!$A$1:$X$134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24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7" i="12"/>
  <c r="I17" i="12"/>
  <c r="K17" i="12"/>
  <c r="M17" i="12"/>
  <c r="O17" i="12"/>
  <c r="Q17" i="12"/>
  <c r="V17" i="12"/>
  <c r="G30" i="12"/>
  <c r="I30" i="12"/>
  <c r="I29" i="12" s="1"/>
  <c r="K30" i="12"/>
  <c r="M30" i="12"/>
  <c r="O30" i="12"/>
  <c r="O29" i="12" s="1"/>
  <c r="Q30" i="12"/>
  <c r="Q29" i="12" s="1"/>
  <c r="V30" i="12"/>
  <c r="V29" i="12" s="1"/>
  <c r="G34" i="12"/>
  <c r="M34" i="12" s="1"/>
  <c r="M29" i="12" s="1"/>
  <c r="I34" i="12"/>
  <c r="K34" i="12"/>
  <c r="K29" i="12" s="1"/>
  <c r="O34" i="12"/>
  <c r="Q34" i="12"/>
  <c r="V34" i="12"/>
  <c r="G45" i="12"/>
  <c r="I45" i="12"/>
  <c r="K45" i="12"/>
  <c r="M45" i="12"/>
  <c r="O45" i="12"/>
  <c r="Q45" i="12"/>
  <c r="V4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Q58" i="12"/>
  <c r="V58" i="12"/>
  <c r="G59" i="12"/>
  <c r="I59" i="12"/>
  <c r="K59" i="12"/>
  <c r="K58" i="12" s="1"/>
  <c r="M59" i="12"/>
  <c r="M58" i="12" s="1"/>
  <c r="O59" i="12"/>
  <c r="O58" i="12" s="1"/>
  <c r="Q59" i="12"/>
  <c r="V59" i="12"/>
  <c r="K70" i="12"/>
  <c r="G71" i="12"/>
  <c r="I71" i="12"/>
  <c r="I70" i="12" s="1"/>
  <c r="K71" i="12"/>
  <c r="M71" i="12"/>
  <c r="O71" i="12"/>
  <c r="O70" i="12" s="1"/>
  <c r="Q71" i="12"/>
  <c r="Q70" i="12" s="1"/>
  <c r="V71" i="12"/>
  <c r="V70" i="12" s="1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I84" i="12"/>
  <c r="K84" i="12"/>
  <c r="G85" i="12"/>
  <c r="G84" i="12" s="1"/>
  <c r="I85" i="12"/>
  <c r="K85" i="12"/>
  <c r="M85" i="12"/>
  <c r="M84" i="12" s="1"/>
  <c r="O85" i="12"/>
  <c r="O84" i="12" s="1"/>
  <c r="Q85" i="12"/>
  <c r="Q84" i="12" s="1"/>
  <c r="V85" i="12"/>
  <c r="G86" i="12"/>
  <c r="I86" i="12"/>
  <c r="K86" i="12"/>
  <c r="M86" i="12"/>
  <c r="O86" i="12"/>
  <c r="Q86" i="12"/>
  <c r="V86" i="12"/>
  <c r="V84" i="12" s="1"/>
  <c r="K87" i="12"/>
  <c r="O87" i="12"/>
  <c r="Q87" i="12"/>
  <c r="G88" i="12"/>
  <c r="I88" i="12"/>
  <c r="I87" i="12" s="1"/>
  <c r="K88" i="12"/>
  <c r="M88" i="12"/>
  <c r="O88" i="12"/>
  <c r="Q88" i="12"/>
  <c r="V88" i="12"/>
  <c r="V87" i="12" s="1"/>
  <c r="G99" i="12"/>
  <c r="G87" i="12" s="1"/>
  <c r="I99" i="12"/>
  <c r="K99" i="12"/>
  <c r="O99" i="12"/>
  <c r="Q99" i="12"/>
  <c r="V99" i="12"/>
  <c r="G103" i="12"/>
  <c r="Q103" i="12"/>
  <c r="G104" i="12"/>
  <c r="M104" i="12" s="1"/>
  <c r="M103" i="12" s="1"/>
  <c r="I104" i="12"/>
  <c r="I103" i="12" s="1"/>
  <c r="K104" i="12"/>
  <c r="K103" i="12" s="1"/>
  <c r="O104" i="12"/>
  <c r="O103" i="12" s="1"/>
  <c r="Q104" i="12"/>
  <c r="V104" i="12"/>
  <c r="V103" i="12" s="1"/>
  <c r="I105" i="12"/>
  <c r="K105" i="12"/>
  <c r="Q105" i="12"/>
  <c r="G106" i="12"/>
  <c r="G105" i="12" s="1"/>
  <c r="I106" i="12"/>
  <c r="K106" i="12"/>
  <c r="M106" i="12"/>
  <c r="M105" i="12" s="1"/>
  <c r="O106" i="12"/>
  <c r="O105" i="12" s="1"/>
  <c r="Q106" i="12"/>
  <c r="V106" i="12"/>
  <c r="V105" i="12" s="1"/>
  <c r="O109" i="12"/>
  <c r="G110" i="12"/>
  <c r="G109" i="12" s="1"/>
  <c r="I110" i="12"/>
  <c r="K110" i="12"/>
  <c r="K109" i="12" s="1"/>
  <c r="M110" i="12"/>
  <c r="O110" i="12"/>
  <c r="Q110" i="12"/>
  <c r="Q109" i="12" s="1"/>
  <c r="V110" i="12"/>
  <c r="V109" i="12" s="1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I109" i="12" s="1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I117" i="12"/>
  <c r="M117" i="12"/>
  <c r="O117" i="12"/>
  <c r="G118" i="12"/>
  <c r="G117" i="12" s="1"/>
  <c r="I118" i="12"/>
  <c r="K118" i="12"/>
  <c r="K117" i="12" s="1"/>
  <c r="M118" i="12"/>
  <c r="O118" i="12"/>
  <c r="Q118" i="12"/>
  <c r="Q117" i="12" s="1"/>
  <c r="V118" i="12"/>
  <c r="V117" i="12" s="1"/>
  <c r="AE124" i="12"/>
  <c r="I20" i="1"/>
  <c r="I19" i="1"/>
  <c r="I18" i="1"/>
  <c r="I17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59" i="1" l="1"/>
  <c r="J58" i="1" s="1"/>
  <c r="I16" i="1"/>
  <c r="I21" i="1" s="1"/>
  <c r="G26" i="1"/>
  <c r="A26" i="1"/>
  <c r="G28" i="1"/>
  <c r="G23" i="1"/>
  <c r="M70" i="12"/>
  <c r="M109" i="12"/>
  <c r="G29" i="12"/>
  <c r="G70" i="12"/>
  <c r="M99" i="12"/>
  <c r="M87" i="12" s="1"/>
  <c r="AF124" i="12"/>
  <c r="I39" i="1"/>
  <c r="I42" i="1" s="1"/>
  <c r="J56" i="1" l="1"/>
  <c r="J51" i="1"/>
  <c r="J57" i="1"/>
  <c r="J55" i="1"/>
  <c r="J50" i="1"/>
  <c r="J52" i="1"/>
  <c r="J54" i="1"/>
  <c r="J53" i="1"/>
  <c r="J49" i="1"/>
  <c r="A23" i="1"/>
  <c r="J40" i="1"/>
  <c r="J39" i="1"/>
  <c r="J42" i="1" s="1"/>
  <c r="J41" i="1"/>
  <c r="J59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1B5FC24-9AD4-419E-BDA3-D29AB74BAF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46EF2D-0756-49B4-9645-A648E3D0D2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<sst xmlns="http://schemas.openxmlformats.org/spreadsheetml/2006/main" count="540" uniqueCount="223">
  <si>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</si>
  <si>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</si>
  <si>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</si>
  <si>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</si>
  <si>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</si>
  <si>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</si>
  <si>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</si>
  <si>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</si>
  <si>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</si>
  <si>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</si>
  <si>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</si>
  <si>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</si>
  <si>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</si>
  <si>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</si>
  <si>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</si>
  <si>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</si>
  <si>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</si>
  <si>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</si>
  <si>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</si>
  <si>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</si>
  <si>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</si>
  <si>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</si>
  <si>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</si>
  <si>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</si>
  <si>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</si>
  <si>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</si>
  <si>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</si>
  <si>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</si>
  <si>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</si>
  <si>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</si>
  <si>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</si>
  <si>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</si>
  <si>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</si>
  <si>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</si>
  <si>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</si>
  <si>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</si>
  <si>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</si>
  <si>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</si>
  <si>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</si>
  <si>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</si>
  <si>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</si>
  <si>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2021008</t>
  </si>
  <si>
    <t>Sloup v Čechách</t>
  </si>
  <si>
    <t>02</t>
  </si>
  <si>
    <t>Statické zajištění trhlin a přezdění narušených částí 2022</t>
  </si>
  <si>
    <t>Objekt:</t>
  </si>
  <si>
    <t>Rozpočet:</t>
  </si>
  <si>
    <t>Kaple sv. Jana  Nepomuckého, Sloup v Čechách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</si>
  <si>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</si>
  <si>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</si>
  <si>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</si>
  <si>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</si>
  <si>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</si>
  <si>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</si>
  <si>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</si>
  <si>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</si>
  <si>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</si>
  <si>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</si>
  <si>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</si>
  <si>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</si>
  <si>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</si>
  <si>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</si>
  <si>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</si>
  <si>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</si>
  <si>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</si>
  <si>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</si>
  <si>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</si>
  <si>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765</t>
  </si>
  <si>
    <t>Krytiny tvrdé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</si>
  <si>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</si>
  <si>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</si>
  <si>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</si>
  <si>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</si>
  <si>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</si>
  <si>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</si>
  <si>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</si>
  <si>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</si>
  <si>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</si>
  <si>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</si>
  <si>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</si>
  <si>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</si>
  <si>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</si>
  <si>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</si>
  <si>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</si>
  <si>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</si>
  <si>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</si>
  <si>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</si>
  <si>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</si>
  <si>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</si>
  <si>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</si>
  <si>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</si>
  <si>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</si>
  <si>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</si>
  <si>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</si>
  <si>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</si>
  <si>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</si>
  <si>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</si>
  <si>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</si>
  <si>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</si>
  <si>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</si>
  <si>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</si>
  <si>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289471212R00</t>
  </si>
  <si>
    <t>Sanace trhlin hloubkovým spárováním š.5 cm, hl.30 cm</t>
  </si>
  <si>
    <t>m</t>
  </si>
  <si>
    <t>RTS 22/ I</t>
  </si>
  <si>
    <t>Práce</t>
  </si>
  <si>
    <t>POL1_</t>
  </si>
  <si>
    <t xml:space="preserve">vnitřní : </t>
  </si>
  <si>
    <t>VV</t>
  </si>
  <si>
    <t>klenba : 18</t>
  </si>
  <si>
    <t>záklenky : 9,1</t>
  </si>
  <si>
    <t xml:space="preserve">vnější + vntřní : </t>
  </si>
  <si>
    <t>JZ : 14,5*2</t>
  </si>
  <si>
    <t>SV : 12,5*2</t>
  </si>
  <si>
    <t>JV : 4*2</t>
  </si>
  <si>
    <t>289901212R00</t>
  </si>
  <si>
    <t>Vyčištění trhlin do 5 cm hl. do 30 cm</t>
  </si>
  <si>
    <t>Včetně:</t>
  </si>
  <si>
    <t>POP</t>
  </si>
  <si>
    <t>- odstranění porostů, zvětralin a nečistot,</t>
  </si>
  <si>
    <t>- vysekání navětralých kamenů nebo cihel,</t>
  </si>
  <si>
    <t>- vystříkání trhlin tlakovou vodou.</t>
  </si>
  <si>
    <t>317235811R00</t>
  </si>
  <si>
    <t>Doplnění zdiva hlavních a kordonových říms cihlami</t>
  </si>
  <si>
    <t>m3</t>
  </si>
  <si>
    <t xml:space="preserve">pro nově vyzděnou kordonovou římsu : </t>
  </si>
  <si>
    <t>SV : 16,2*0,3*0,15</t>
  </si>
  <si>
    <t>JZ : 14,3*0,3*0,15</t>
  </si>
  <si>
    <t>317351101R00</t>
  </si>
  <si>
    <t>Bednění klenbových pásů - zřízení</t>
  </si>
  <si>
    <t>m2</t>
  </si>
  <si>
    <t xml:space="preserve">vyzdívka záklenků : </t>
  </si>
  <si>
    <t xml:space="preserve">JZ : </t>
  </si>
  <si>
    <t>0,7*0,5</t>
  </si>
  <si>
    <t xml:space="preserve">SV : </t>
  </si>
  <si>
    <t>0,8*0,5</t>
  </si>
  <si>
    <t>2,4*0,5</t>
  </si>
  <si>
    <t xml:space="preserve">JV : </t>
  </si>
  <si>
    <t xml:space="preserve">uvnitř : </t>
  </si>
  <si>
    <t>1,8*0,6</t>
  </si>
  <si>
    <t>317351102R00</t>
  </si>
  <si>
    <t>Bednění klenbových pásů - odstranění</t>
  </si>
  <si>
    <t>380941114RS2</t>
  </si>
  <si>
    <t>Výztuž helikální 1 x D 10 mm, vč. drážky a zálivky 1 prut, průměr 10 mm, pevnost v tahu 1246 MPa, uložení v drážce, ve zdivu</t>
  </si>
  <si>
    <t>380941124RS2</t>
  </si>
  <si>
    <t>Výztuž helikální 2 x D 10 mm, vč. drážky a zálivky 2 pruty, průměr 10 mm, pevnost v tahu 1246 MPa, uložení v drážce, ve zdivu</t>
  </si>
  <si>
    <t>411238221R00</t>
  </si>
  <si>
    <t>Zazdívka otvorů 1 m2 v klenbě cihlami</t>
  </si>
  <si>
    <t>0,35*0,6*0,3</t>
  </si>
  <si>
    <t>0,4*0,6*0,3</t>
  </si>
  <si>
    <t>1,2*0,6*0,3</t>
  </si>
  <si>
    <t>0,9*0,6*0,45</t>
  </si>
  <si>
    <t>941941031R00</t>
  </si>
  <si>
    <t>Montáž lešení leh.řad.s podlahami,š.do 1 m, H 10 m</t>
  </si>
  <si>
    <t>Včetně kotvení lešení.</t>
  </si>
  <si>
    <t xml:space="preserve">fasáda : </t>
  </si>
  <si>
    <t>(16+10+16)*10</t>
  </si>
  <si>
    <t>941941191R00</t>
  </si>
  <si>
    <t>Příplatek za každý měsíc použití lešení k pol.1031</t>
  </si>
  <si>
    <t>předpoklad 3 měsíce : 420*3</t>
  </si>
  <si>
    <t>941941831R00</t>
  </si>
  <si>
    <t>Demontáž lešení leh.řad.s podlahami,š.1 m, H 10 m</t>
  </si>
  <si>
    <t>943943221R00</t>
  </si>
  <si>
    <t>Montáž lešení prostorové lehké, do 200kg, H 10 m</t>
  </si>
  <si>
    <t>8*10*9</t>
  </si>
  <si>
    <t>943943298R00</t>
  </si>
  <si>
    <t>Pronájem - příplatek za každý den používání prostorového lešení</t>
  </si>
  <si>
    <t>předpoklad 30 dní : 720*30</t>
  </si>
  <si>
    <t>943943821R00</t>
  </si>
  <si>
    <t>Demontáž lešení, prostor. lehké, 200 kPa, H 10 m</t>
  </si>
  <si>
    <t>95.01</t>
  </si>
  <si>
    <t>Zakrytí stávající střechy přístavků - proti poškození a znečištění vč. demontáže</t>
  </si>
  <si>
    <t xml:space="preserve">m2    </t>
  </si>
  <si>
    <t>Vlastní</t>
  </si>
  <si>
    <t>Indiv</t>
  </si>
  <si>
    <t>95.02</t>
  </si>
  <si>
    <t>Zhotovení sádrových terčů vč. popisu (datum a pod.) - umístění dle určení projektanta</t>
  </si>
  <si>
    <t xml:space="preserve">ks    </t>
  </si>
  <si>
    <t>972033491R00</t>
  </si>
  <si>
    <t>Vybourání otvorů cihel. klenba pl. 1 m2, nad 30 cm</t>
  </si>
  <si>
    <t xml:space="preserve">vysekání záklenků : </t>
  </si>
  <si>
    <t>974031154R00</t>
  </si>
  <si>
    <t>Vysekání rýh ve zdi cihelné 10 x 15 cm</t>
  </si>
  <si>
    <t>SV : 16,2</t>
  </si>
  <si>
    <t>JZ : 14,3</t>
  </si>
  <si>
    <t>999281148R00</t>
  </si>
  <si>
    <t>Přesun hmot pro opravy a údržbu do v. 12 m,nošením</t>
  </si>
  <si>
    <t>t</t>
  </si>
  <si>
    <t>Přesun hmot</t>
  </si>
  <si>
    <t>POL7_</t>
  </si>
  <si>
    <t>765391912R00</t>
  </si>
  <si>
    <t>Přeložení bobrovek, jednoduché, část do malty</t>
  </si>
  <si>
    <t xml:space="preserve">pro založení lešení : </t>
  </si>
  <si>
    <t>5</t>
  </si>
  <si>
    <t>979086112R00</t>
  </si>
  <si>
    <t>Nakládání nebo překládání suti a vybouraných hmot</t>
  </si>
  <si>
    <t>Přesun suti</t>
  </si>
  <si>
    <t>POL8_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</si>
  <si>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</si>
  <si>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</si>
  <si>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</si>
  <si>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</si>
  <si>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</si>
  <si>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</si>
  <si>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</si>
  <si>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</si>
  <si>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</si>
  <si>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</si>
  <si>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</si>
  <si>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</si>
  <si>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005121 R</t>
  </si>
  <si>
    <t>Zařízení staveniště</t>
  </si>
  <si>
    <t>Soubor</t>
  </si>
  <si>
    <t>OPN</t>
  </si>
  <si>
    <t>POL13_0</t>
  </si>
  <si>
    <t>Veškeré náklady spojené s vybudováním, provozem a odstraněním zařízení staveniště.</t>
  </si>
  <si>
    <t>(mobilní WC, mobilní buňky, oplocení)</t>
  </si>
  <si>
    <t>- náklady spojené s dovozem vody</t>
  </si>
  <si>
    <t>- náklady spojené s provozem elektrocentrály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</si>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</sst>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10">
        <v>3142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SUMIF(F49:F58,A16,I49:I58)+SUMIF(F49:F58,"PSU",I49:I58)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SUMIF(F49:F58,A17,I49:I58)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SUMIF(F49:F58,A18,I49:I58)</f>
        <v>0</v>
      </c>
      <c r="J18" s="84"/>
    </row>
    <row r="19" spans="1:10" ht="23.25" customHeight="1" x14ac:dyDescent="0.25">
      <c r="A19" s="195" t="s">
        <v>72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SUMIF(F49:F58,A19,I49:I58)</f>
        <v>0</v>
      </c>
      <c r="J19" s="84"/>
    </row>
    <row r="20" spans="1:10" ht="23.25" customHeight="1" x14ac:dyDescent="0.25">
      <c r="A20" s="195" t="s">
        <v>73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SUMIF(F49:F58,A20,I49:I58)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48</v>
      </c>
      <c r="C39" s="147"/>
      <c r="D39" s="147"/>
      <c r="E39" s="147"/>
      <c r="F39" s="148">
        <f>'02 2021008 Pol'!AE124</f>
        <v>0</v>
      </c>
      <c r="G39" s="149">
        <f>'02 2021008 Pol'!AF124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5">
      <c r="A40" s="136">
        <v>2</v>
      </c>
      <c r="B40" s="152" t="s">
        <v>43</v>
      </c>
      <c r="C40" s="153" t="s">
        <v>44</v>
      </c>
      <c r="D40" s="153"/>
      <c r="E40" s="153"/>
      <c r="F40" s="154">
        <f>'02 2021008 Pol'!AE124</f>
        <v>0</v>
      </c>
      <c r="G40" s="155">
        <f>'02 2021008 Pol'!AF124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5">
      <c r="A41" s="136">
        <v>3</v>
      </c>
      <c r="B41" s="157" t="s">
        <v>41</v>
      </c>
      <c r="C41" s="147" t="s">
        <v>42</v>
      </c>
      <c r="D41" s="147"/>
      <c r="E41" s="147"/>
      <c r="F41" s="158">
        <f>'02 2021008 Pol'!AE124</f>
        <v>0</v>
      </c>
      <c r="G41" s="150">
        <f>'02 2021008 Pol'!AF124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5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6" x14ac:dyDescent="0.3">
      <c r="B46" s="175" t="s">
        <v>51</v>
      </c>
    </row>
    <row r="48" spans="1:10" ht="25.5" customHeight="1" x14ac:dyDescent="0.25">
      <c r="A48" s="177"/>
      <c r="B48" s="180" t="s">
        <v>18</v>
      </c>
      <c r="C48" s="180" t="s">
        <v>6</v>
      </c>
      <c r="D48" s="181"/>
      <c r="E48" s="181"/>
      <c r="F48" s="182" t="s">
        <v>52</v>
      </c>
      <c r="G48" s="182"/>
      <c r="H48" s="182"/>
      <c r="I48" s="182" t="s">
        <v>31</v>
      </c>
      <c r="J48" s="182" t="s">
        <v>0</v>
      </c>
    </row>
    <row r="49" spans="1:10" ht="36.75" customHeight="1" x14ac:dyDescent="0.25">
      <c r="A49" s="178"/>
      <c r="B49" s="183" t="s">
        <v>53</v>
      </c>
      <c r="C49" s="184" t="s">
        <v>54</v>
      </c>
      <c r="D49" s="185"/>
      <c r="E49" s="185"/>
      <c r="F49" s="191" t="s">
        <v>26</v>
      </c>
      <c r="G49" s="192"/>
      <c r="H49" s="192"/>
      <c r="I49" s="192">
        <f>'02 2021008 Pol'!G8</f>
        <v>0</v>
      </c>
      <c r="J49" s="189" t="str">
        <f>IF(I59=0,"",I49/I59*100)</f>
        <v/>
      </c>
    </row>
    <row r="50" spans="1:10" ht="36.75" customHeight="1" x14ac:dyDescent="0.25">
      <c r="A50" s="178"/>
      <c r="B50" s="183" t="s">
        <v>55</v>
      </c>
      <c r="C50" s="184" t="s">
        <v>56</v>
      </c>
      <c r="D50" s="185"/>
      <c r="E50" s="185"/>
      <c r="F50" s="191" t="s">
        <v>26</v>
      </c>
      <c r="G50" s="192"/>
      <c r="H50" s="192"/>
      <c r="I50" s="192">
        <f>'02 2021008 Pol'!G29</f>
        <v>0</v>
      </c>
      <c r="J50" s="189" t="str">
        <f>IF(I59=0,"",I50/I59*100)</f>
        <v/>
      </c>
    </row>
    <row r="51" spans="1:10" ht="36.75" customHeight="1" x14ac:dyDescent="0.25">
      <c r="A51" s="178"/>
      <c r="B51" s="183" t="s">
        <v>57</v>
      </c>
      <c r="C51" s="184" t="s">
        <v>58</v>
      </c>
      <c r="D51" s="185"/>
      <c r="E51" s="185"/>
      <c r="F51" s="191" t="s">
        <v>26</v>
      </c>
      <c r="G51" s="192"/>
      <c r="H51" s="192"/>
      <c r="I51" s="192">
        <f>'02 2021008 Pol'!G58</f>
        <v>0</v>
      </c>
      <c r="J51" s="189" t="str">
        <f>IF(I59=0,"",I51/I59*100)</f>
        <v/>
      </c>
    </row>
    <row r="52" spans="1:10" ht="36.75" customHeight="1" x14ac:dyDescent="0.25">
      <c r="A52" s="178"/>
      <c r="B52" s="183" t="s">
        <v>59</v>
      </c>
      <c r="C52" s="184" t="s">
        <v>60</v>
      </c>
      <c r="D52" s="185"/>
      <c r="E52" s="185"/>
      <c r="F52" s="191" t="s">
        <v>26</v>
      </c>
      <c r="G52" s="192"/>
      <c r="H52" s="192"/>
      <c r="I52" s="192">
        <f>'02 2021008 Pol'!G70</f>
        <v>0</v>
      </c>
      <c r="J52" s="189" t="str">
        <f>IF(I59=0,"",I52/I59*100)</f>
        <v/>
      </c>
    </row>
    <row r="53" spans="1:10" ht="36.75" customHeight="1" x14ac:dyDescent="0.25">
      <c r="A53" s="178"/>
      <c r="B53" s="183" t="s">
        <v>61</v>
      </c>
      <c r="C53" s="184" t="s">
        <v>62</v>
      </c>
      <c r="D53" s="185"/>
      <c r="E53" s="185"/>
      <c r="F53" s="191" t="s">
        <v>26</v>
      </c>
      <c r="G53" s="192"/>
      <c r="H53" s="192"/>
      <c r="I53" s="192">
        <f>'02 2021008 Pol'!G84</f>
        <v>0</v>
      </c>
      <c r="J53" s="189" t="str">
        <f>IF(I59=0,"",I53/I59*100)</f>
        <v/>
      </c>
    </row>
    <row r="54" spans="1:10" ht="36.75" customHeight="1" x14ac:dyDescent="0.25">
      <c r="A54" s="178"/>
      <c r="B54" s="183" t="s">
        <v>63</v>
      </c>
      <c r="C54" s="184" t="s">
        <v>64</v>
      </c>
      <c r="D54" s="185"/>
      <c r="E54" s="185"/>
      <c r="F54" s="191" t="s">
        <v>26</v>
      </c>
      <c r="G54" s="192"/>
      <c r="H54" s="192"/>
      <c r="I54" s="192">
        <f>'02 2021008 Pol'!G87</f>
        <v>0</v>
      </c>
      <c r="J54" s="189" t="str">
        <f>IF(I59=0,"",I54/I59*100)</f>
        <v/>
      </c>
    </row>
    <row r="55" spans="1:10" ht="36.75" customHeight="1" x14ac:dyDescent="0.25">
      <c r="A55" s="178"/>
      <c r="B55" s="183" t="s">
        <v>65</v>
      </c>
      <c r="C55" s="184" t="s">
        <v>66</v>
      </c>
      <c r="D55" s="185"/>
      <c r="E55" s="185"/>
      <c r="F55" s="191" t="s">
        <v>26</v>
      </c>
      <c r="G55" s="192"/>
      <c r="H55" s="192"/>
      <c r="I55" s="192">
        <f>'02 2021008 Pol'!G103</f>
        <v>0</v>
      </c>
      <c r="J55" s="189" t="str">
        <f>IF(I59=0,"",I55/I59*100)</f>
        <v/>
      </c>
    </row>
    <row r="56" spans="1:10" ht="36.75" customHeight="1" x14ac:dyDescent="0.25">
      <c r="A56" s="178"/>
      <c r="B56" s="183" t="s">
        <v>67</v>
      </c>
      <c r="C56" s="184" t="s">
        <v>68</v>
      </c>
      <c r="D56" s="185"/>
      <c r="E56" s="185"/>
      <c r="F56" s="191" t="s">
        <v>27</v>
      </c>
      <c r="G56" s="192"/>
      <c r="H56" s="192"/>
      <c r="I56" s="192">
        <f>'02 2021008 Pol'!G105</f>
        <v>0</v>
      </c>
      <c r="J56" s="189" t="str">
        <f>IF(I59=0,"",I56/I59*100)</f>
        <v/>
      </c>
    </row>
    <row r="57" spans="1:10" ht="36.75" customHeight="1" x14ac:dyDescent="0.25">
      <c r="A57" s="178"/>
      <c r="B57" s="183" t="s">
        <v>69</v>
      </c>
      <c r="C57" s="184" t="s">
        <v>70</v>
      </c>
      <c r="D57" s="185"/>
      <c r="E57" s="185"/>
      <c r="F57" s="191" t="s">
        <v>71</v>
      </c>
      <c r="G57" s="192"/>
      <c r="H57" s="192"/>
      <c r="I57" s="192">
        <f>'02 2021008 Pol'!G109</f>
        <v>0</v>
      </c>
      <c r="J57" s="189" t="str">
        <f>IF(I59=0,"",I57/I59*100)</f>
        <v/>
      </c>
    </row>
    <row r="58" spans="1:10" ht="36.75" customHeight="1" x14ac:dyDescent="0.25">
      <c r="A58" s="178"/>
      <c r="B58" s="183" t="s">
        <v>72</v>
      </c>
      <c r="C58" s="184" t="s">
        <v>29</v>
      </c>
      <c r="D58" s="185"/>
      <c r="E58" s="185"/>
      <c r="F58" s="191" t="s">
        <v>72</v>
      </c>
      <c r="G58" s="192"/>
      <c r="H58" s="192"/>
      <c r="I58" s="192">
        <f>'02 2021008 Pol'!G117</f>
        <v>0</v>
      </c>
      <c r="J58" s="189" t="str">
        <f>IF(I59=0,"",I58/I59*100)</f>
        <v/>
      </c>
    </row>
    <row r="59" spans="1:10" ht="25.5" customHeight="1" x14ac:dyDescent="0.25">
      <c r="A59" s="179"/>
      <c r="B59" s="186" t="s">
        <v>1</v>
      </c>
      <c r="C59" s="187"/>
      <c r="D59" s="188"/>
      <c r="E59" s="188"/>
      <c r="F59" s="193"/>
      <c r="G59" s="194"/>
      <c r="H59" s="194"/>
      <c r="I59" s="194">
        <f>SUM(I49:I58)</f>
        <v>0</v>
      </c>
      <c r="J59" s="190">
        <f>SUM(J49:J58)</f>
        <v>0</v>
      </c>
    </row>
    <row r="60" spans="1:10" x14ac:dyDescent="0.25">
      <c r="F60" s="134"/>
      <c r="G60" s="134"/>
      <c r="H60" s="134"/>
      <c r="I60" s="134"/>
      <c r="J60" s="135"/>
    </row>
    <row r="61" spans="1:10" x14ac:dyDescent="0.25">
      <c r="F61" s="134"/>
      <c r="G61" s="134"/>
      <c r="H61" s="134"/>
      <c r="I61" s="134"/>
      <c r="J61" s="135"/>
    </row>
    <row r="62" spans="1:10" x14ac:dyDescent="0.25">
      <c r="F62" s="134"/>
      <c r="G62" s="134"/>
      <c r="H62" s="134"/>
      <c r="I62" s="134"/>
      <c r="J6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CE1B-5543-4146-850C-6A83C51D1B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74</v>
      </c>
    </row>
    <row r="2" spans="1:60" ht="25.05" customHeight="1" x14ac:dyDescent="0.25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75</v>
      </c>
    </row>
    <row r="3" spans="1:60" ht="25.05" customHeight="1" x14ac:dyDescent="0.25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6" t="s">
        <v>75</v>
      </c>
      <c r="AG3" t="s">
        <v>76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77</v>
      </c>
    </row>
    <row r="5" spans="1:60" x14ac:dyDescent="0.25">
      <c r="D5" s="10"/>
    </row>
    <row r="6" spans="1:60" ht="39.6" x14ac:dyDescent="0.25">
      <c r="A6" s="207" t="s">
        <v>78</v>
      </c>
      <c r="B6" s="209" t="s">
        <v>79</v>
      </c>
      <c r="C6" s="209" t="s">
        <v>80</v>
      </c>
      <c r="D6" s="208" t="s">
        <v>81</v>
      </c>
      <c r="E6" s="207" t="s">
        <v>82</v>
      </c>
      <c r="F6" s="206" t="s">
        <v>83</v>
      </c>
      <c r="G6" s="207" t="s">
        <v>31</v>
      </c>
      <c r="H6" s="210" t="s">
        <v>32</v>
      </c>
      <c r="I6" s="210" t="s">
        <v>84</v>
      </c>
      <c r="J6" s="210" t="s">
        <v>33</v>
      </c>
      <c r="K6" s="210" t="s">
        <v>85</v>
      </c>
      <c r="L6" s="210" t="s">
        <v>86</v>
      </c>
      <c r="M6" s="210" t="s">
        <v>87</v>
      </c>
      <c r="N6" s="210" t="s">
        <v>88</v>
      </c>
      <c r="O6" s="210" t="s">
        <v>89</v>
      </c>
      <c r="P6" s="210" t="s">
        <v>90</v>
      </c>
      <c r="Q6" s="210" t="s">
        <v>91</v>
      </c>
      <c r="R6" s="210" t="s">
        <v>92</v>
      </c>
      <c r="S6" s="210" t="s">
        <v>93</v>
      </c>
      <c r="T6" s="210" t="s">
        <v>94</v>
      </c>
      <c r="U6" s="210" t="s">
        <v>95</v>
      </c>
      <c r="V6" s="210" t="s">
        <v>96</v>
      </c>
      <c r="W6" s="210" t="s">
        <v>97</v>
      </c>
      <c r="X6" s="210" t="s">
        <v>98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5">
      <c r="A8" s="235" t="s">
        <v>99</v>
      </c>
      <c r="B8" s="236" t="s">
        <v>53</v>
      </c>
      <c r="C8" s="258" t="s">
        <v>54</v>
      </c>
      <c r="D8" s="237"/>
      <c r="E8" s="238"/>
      <c r="F8" s="239"/>
      <c r="G8" s="239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8"/>
      <c r="O8" s="238">
        <f>SUM(O9:O28)</f>
        <v>2.36</v>
      </c>
      <c r="P8" s="238"/>
      <c r="Q8" s="238">
        <f>SUM(Q9:Q28)</f>
        <v>0</v>
      </c>
      <c r="R8" s="239"/>
      <c r="S8" s="239"/>
      <c r="T8" s="240"/>
      <c r="U8" s="234"/>
      <c r="V8" s="234">
        <f>SUM(V9:V28)</f>
        <v>63.71</v>
      </c>
      <c r="W8" s="234"/>
      <c r="X8" s="234"/>
      <c r="AG8" t="s">
        <v>100</v>
      </c>
    </row>
    <row r="9" spans="1:60" outlineLevel="1" x14ac:dyDescent="0.25">
      <c r="A9" s="241">
        <v>1</v>
      </c>
      <c r="B9" s="242" t="s">
        <v>101</v>
      </c>
      <c r="C9" s="259" t="s">
        <v>102</v>
      </c>
      <c r="D9" s="243" t="s">
        <v>103</v>
      </c>
      <c r="E9" s="244">
        <v>89.1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2.6499999999999999E-2</v>
      </c>
      <c r="O9" s="244">
        <f>ROUND(E9*N9,2)</f>
        <v>2.36</v>
      </c>
      <c r="P9" s="244">
        <v>0</v>
      </c>
      <c r="Q9" s="244">
        <f>ROUND(E9*P9,2)</f>
        <v>0</v>
      </c>
      <c r="R9" s="246"/>
      <c r="S9" s="246" t="s">
        <v>104</v>
      </c>
      <c r="T9" s="247" t="s">
        <v>104</v>
      </c>
      <c r="U9" s="231">
        <v>0.52500000000000002</v>
      </c>
      <c r="V9" s="231">
        <f>ROUND(E9*U9,2)</f>
        <v>46.78</v>
      </c>
      <c r="W9" s="231"/>
      <c r="X9" s="231" t="s">
        <v>105</v>
      </c>
      <c r="Y9" s="211"/>
      <c r="Z9" s="211"/>
      <c r="AA9" s="211"/>
      <c r="AB9" s="211"/>
      <c r="AC9" s="211"/>
      <c r="AD9" s="211"/>
      <c r="AE9" s="211"/>
      <c r="AF9" s="211"/>
      <c r="AG9" s="211" t="s">
        <v>106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28"/>
      <c r="B10" s="229"/>
      <c r="C10" s="260" t="s">
        <v>107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1"/>
      <c r="Z10" s="211"/>
      <c r="AA10" s="211"/>
      <c r="AB10" s="211"/>
      <c r="AC10" s="211"/>
      <c r="AD10" s="211"/>
      <c r="AE10" s="211"/>
      <c r="AF10" s="211"/>
      <c r="AG10" s="211" t="s">
        <v>108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28"/>
      <c r="B11" s="229"/>
      <c r="C11" s="260" t="s">
        <v>109</v>
      </c>
      <c r="D11" s="232"/>
      <c r="E11" s="233">
        <v>18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11"/>
      <c r="Z11" s="211"/>
      <c r="AA11" s="211"/>
      <c r="AB11" s="211"/>
      <c r="AC11" s="211"/>
      <c r="AD11" s="211"/>
      <c r="AE11" s="211"/>
      <c r="AF11" s="211"/>
      <c r="AG11" s="211" t="s">
        <v>108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28"/>
      <c r="B12" s="229"/>
      <c r="C12" s="260" t="s">
        <v>110</v>
      </c>
      <c r="D12" s="232"/>
      <c r="E12" s="233">
        <v>9.1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1"/>
      <c r="Z12" s="211"/>
      <c r="AA12" s="211"/>
      <c r="AB12" s="211"/>
      <c r="AC12" s="211"/>
      <c r="AD12" s="211"/>
      <c r="AE12" s="211"/>
      <c r="AF12" s="211"/>
      <c r="AG12" s="211" t="s">
        <v>108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28"/>
      <c r="B13" s="229"/>
      <c r="C13" s="260" t="s">
        <v>111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1"/>
      <c r="Z13" s="211"/>
      <c r="AA13" s="211"/>
      <c r="AB13" s="211"/>
      <c r="AC13" s="211"/>
      <c r="AD13" s="211"/>
      <c r="AE13" s="211"/>
      <c r="AF13" s="211"/>
      <c r="AG13" s="211" t="s">
        <v>108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28"/>
      <c r="B14" s="229"/>
      <c r="C14" s="260" t="s">
        <v>112</v>
      </c>
      <c r="D14" s="232"/>
      <c r="E14" s="233">
        <v>29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1"/>
      <c r="Z14" s="211"/>
      <c r="AA14" s="211"/>
      <c r="AB14" s="211"/>
      <c r="AC14" s="211"/>
      <c r="AD14" s="211"/>
      <c r="AE14" s="211"/>
      <c r="AF14" s="211"/>
      <c r="AG14" s="211" t="s">
        <v>108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28"/>
      <c r="B15" s="229"/>
      <c r="C15" s="260" t="s">
        <v>113</v>
      </c>
      <c r="D15" s="232"/>
      <c r="E15" s="233">
        <v>25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1"/>
      <c r="Z15" s="211"/>
      <c r="AA15" s="211"/>
      <c r="AB15" s="211"/>
      <c r="AC15" s="211"/>
      <c r="AD15" s="211"/>
      <c r="AE15" s="211"/>
      <c r="AF15" s="211"/>
      <c r="AG15" s="211" t="s">
        <v>108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28"/>
      <c r="B16" s="229"/>
      <c r="C16" s="260" t="s">
        <v>114</v>
      </c>
      <c r="D16" s="232"/>
      <c r="E16" s="233">
        <v>8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1"/>
      <c r="Z16" s="211"/>
      <c r="AA16" s="211"/>
      <c r="AB16" s="211"/>
      <c r="AC16" s="211"/>
      <c r="AD16" s="211"/>
      <c r="AE16" s="211"/>
      <c r="AF16" s="211"/>
      <c r="AG16" s="211" t="s">
        <v>108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41">
        <v>2</v>
      </c>
      <c r="B17" s="242" t="s">
        <v>115</v>
      </c>
      <c r="C17" s="259" t="s">
        <v>116</v>
      </c>
      <c r="D17" s="243" t="s">
        <v>103</v>
      </c>
      <c r="E17" s="244">
        <v>89.1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104</v>
      </c>
      <c r="T17" s="247" t="s">
        <v>104</v>
      </c>
      <c r="U17" s="231">
        <v>0.19</v>
      </c>
      <c r="V17" s="231">
        <f>ROUND(E17*U17,2)</f>
        <v>16.93</v>
      </c>
      <c r="W17" s="231"/>
      <c r="X17" s="231" t="s">
        <v>105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106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28"/>
      <c r="B18" s="229"/>
      <c r="C18" s="261" t="s">
        <v>117</v>
      </c>
      <c r="D18" s="248"/>
      <c r="E18" s="248"/>
      <c r="F18" s="248"/>
      <c r="G18" s="248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1"/>
      <c r="Z18" s="211"/>
      <c r="AA18" s="211"/>
      <c r="AB18" s="211"/>
      <c r="AC18" s="211"/>
      <c r="AD18" s="211"/>
      <c r="AE18" s="211"/>
      <c r="AF18" s="211"/>
      <c r="AG18" s="211" t="s">
        <v>118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28"/>
      <c r="B19" s="229"/>
      <c r="C19" s="262" t="s">
        <v>119</v>
      </c>
      <c r="D19" s="249"/>
      <c r="E19" s="249"/>
      <c r="F19" s="249"/>
      <c r="G19" s="249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1"/>
      <c r="Z19" s="211"/>
      <c r="AA19" s="211"/>
      <c r="AB19" s="211"/>
      <c r="AC19" s="211"/>
      <c r="AD19" s="211"/>
      <c r="AE19" s="211"/>
      <c r="AF19" s="211"/>
      <c r="AG19" s="211" t="s">
        <v>118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28"/>
      <c r="B20" s="229"/>
      <c r="C20" s="262" t="s">
        <v>120</v>
      </c>
      <c r="D20" s="249"/>
      <c r="E20" s="249"/>
      <c r="F20" s="249"/>
      <c r="G20" s="249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1"/>
      <c r="Z20" s="211"/>
      <c r="AA20" s="211"/>
      <c r="AB20" s="211"/>
      <c r="AC20" s="211"/>
      <c r="AD20" s="211"/>
      <c r="AE20" s="211"/>
      <c r="AF20" s="211"/>
      <c r="AG20" s="211" t="s">
        <v>118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28"/>
      <c r="B21" s="229"/>
      <c r="C21" s="262" t="s">
        <v>121</v>
      </c>
      <c r="D21" s="249"/>
      <c r="E21" s="249"/>
      <c r="F21" s="249"/>
      <c r="G21" s="249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11"/>
      <c r="Z21" s="211"/>
      <c r="AA21" s="211"/>
      <c r="AB21" s="211"/>
      <c r="AC21" s="211"/>
      <c r="AD21" s="211"/>
      <c r="AE21" s="211"/>
      <c r="AF21" s="211"/>
      <c r="AG21" s="211" t="s">
        <v>118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28"/>
      <c r="B22" s="229"/>
      <c r="C22" s="260" t="s">
        <v>107</v>
      </c>
      <c r="D22" s="232"/>
      <c r="E22" s="233"/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1"/>
      <c r="Z22" s="211"/>
      <c r="AA22" s="211"/>
      <c r="AB22" s="211"/>
      <c r="AC22" s="211"/>
      <c r="AD22" s="211"/>
      <c r="AE22" s="211"/>
      <c r="AF22" s="211"/>
      <c r="AG22" s="211" t="s">
        <v>108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28"/>
      <c r="B23" s="229"/>
      <c r="C23" s="260" t="s">
        <v>109</v>
      </c>
      <c r="D23" s="232"/>
      <c r="E23" s="233">
        <v>18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1"/>
      <c r="Z23" s="211"/>
      <c r="AA23" s="211"/>
      <c r="AB23" s="211"/>
      <c r="AC23" s="211"/>
      <c r="AD23" s="211"/>
      <c r="AE23" s="211"/>
      <c r="AF23" s="211"/>
      <c r="AG23" s="211" t="s">
        <v>108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28"/>
      <c r="B24" s="229"/>
      <c r="C24" s="260" t="s">
        <v>110</v>
      </c>
      <c r="D24" s="232"/>
      <c r="E24" s="233">
        <v>9.1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1"/>
      <c r="Z24" s="211"/>
      <c r="AA24" s="211"/>
      <c r="AB24" s="211"/>
      <c r="AC24" s="211"/>
      <c r="AD24" s="211"/>
      <c r="AE24" s="211"/>
      <c r="AF24" s="211"/>
      <c r="AG24" s="211" t="s">
        <v>108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28"/>
      <c r="B25" s="229"/>
      <c r="C25" s="260" t="s">
        <v>111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1"/>
      <c r="Z25" s="211"/>
      <c r="AA25" s="211"/>
      <c r="AB25" s="211"/>
      <c r="AC25" s="211"/>
      <c r="AD25" s="211"/>
      <c r="AE25" s="211"/>
      <c r="AF25" s="211"/>
      <c r="AG25" s="211" t="s">
        <v>108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28"/>
      <c r="B26" s="229"/>
      <c r="C26" s="260" t="s">
        <v>112</v>
      </c>
      <c r="D26" s="232"/>
      <c r="E26" s="233">
        <v>29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1"/>
      <c r="Z26" s="211"/>
      <c r="AA26" s="211"/>
      <c r="AB26" s="211"/>
      <c r="AC26" s="211"/>
      <c r="AD26" s="211"/>
      <c r="AE26" s="211"/>
      <c r="AF26" s="211"/>
      <c r="AG26" s="211" t="s">
        <v>108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28"/>
      <c r="B27" s="229"/>
      <c r="C27" s="260" t="s">
        <v>113</v>
      </c>
      <c r="D27" s="232"/>
      <c r="E27" s="233">
        <v>25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1"/>
      <c r="Z27" s="211"/>
      <c r="AA27" s="211"/>
      <c r="AB27" s="211"/>
      <c r="AC27" s="211"/>
      <c r="AD27" s="211"/>
      <c r="AE27" s="211"/>
      <c r="AF27" s="211"/>
      <c r="AG27" s="211" t="s">
        <v>108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28"/>
      <c r="B28" s="229"/>
      <c r="C28" s="260" t="s">
        <v>114</v>
      </c>
      <c r="D28" s="232"/>
      <c r="E28" s="233">
        <v>8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1"/>
      <c r="Z28" s="211"/>
      <c r="AA28" s="211"/>
      <c r="AB28" s="211"/>
      <c r="AC28" s="211"/>
      <c r="AD28" s="211"/>
      <c r="AE28" s="211"/>
      <c r="AF28" s="211"/>
      <c r="AG28" s="211" t="s">
        <v>108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5">
      <c r="A29" s="235" t="s">
        <v>99</v>
      </c>
      <c r="B29" s="236" t="s">
        <v>55</v>
      </c>
      <c r="C29" s="258" t="s">
        <v>56</v>
      </c>
      <c r="D29" s="237"/>
      <c r="E29" s="238"/>
      <c r="F29" s="239"/>
      <c r="G29" s="239">
        <f>SUMIF(AG30:AG57,"&lt;&gt;NOR",G30:G57)</f>
        <v>0</v>
      </c>
      <c r="H29" s="239"/>
      <c r="I29" s="239">
        <f>SUM(I30:I57)</f>
        <v>0</v>
      </c>
      <c r="J29" s="239"/>
      <c r="K29" s="239">
        <f>SUM(K30:K57)</f>
        <v>0</v>
      </c>
      <c r="L29" s="239"/>
      <c r="M29" s="239">
        <f>SUM(M30:M57)</f>
        <v>0</v>
      </c>
      <c r="N29" s="238"/>
      <c r="O29" s="238">
        <f>SUM(O30:O57)</f>
        <v>3.45</v>
      </c>
      <c r="P29" s="238"/>
      <c r="Q29" s="238">
        <f>SUM(Q30:Q57)</f>
        <v>0</v>
      </c>
      <c r="R29" s="239"/>
      <c r="S29" s="239"/>
      <c r="T29" s="240"/>
      <c r="U29" s="234"/>
      <c r="V29" s="234">
        <f>SUM(V30:V57)</f>
        <v>964.56</v>
      </c>
      <c r="W29" s="234"/>
      <c r="X29" s="234"/>
      <c r="AG29" t="s">
        <v>100</v>
      </c>
    </row>
    <row r="30" spans="1:60" outlineLevel="1" x14ac:dyDescent="0.25">
      <c r="A30" s="241">
        <v>3</v>
      </c>
      <c r="B30" s="242" t="s">
        <v>122</v>
      </c>
      <c r="C30" s="259" t="s">
        <v>123</v>
      </c>
      <c r="D30" s="243" t="s">
        <v>124</v>
      </c>
      <c r="E30" s="244">
        <v>1.3725000000000001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1.8984799999999999</v>
      </c>
      <c r="O30" s="244">
        <f>ROUND(E30*N30,2)</f>
        <v>2.61</v>
      </c>
      <c r="P30" s="244">
        <v>0</v>
      </c>
      <c r="Q30" s="244">
        <f>ROUND(E30*P30,2)</f>
        <v>0</v>
      </c>
      <c r="R30" s="246"/>
      <c r="S30" s="246" t="s">
        <v>104</v>
      </c>
      <c r="T30" s="247" t="s">
        <v>104</v>
      </c>
      <c r="U30" s="231">
        <v>4.8855000000000004</v>
      </c>
      <c r="V30" s="231">
        <f>ROUND(E30*U30,2)</f>
        <v>6.71</v>
      </c>
      <c r="W30" s="231"/>
      <c r="X30" s="231" t="s">
        <v>105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106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28"/>
      <c r="B31" s="229"/>
      <c r="C31" s="260" t="s">
        <v>125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1"/>
      <c r="Z31" s="211"/>
      <c r="AA31" s="211"/>
      <c r="AB31" s="211"/>
      <c r="AC31" s="211"/>
      <c r="AD31" s="211"/>
      <c r="AE31" s="211"/>
      <c r="AF31" s="211"/>
      <c r="AG31" s="211" t="s">
        <v>108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5">
      <c r="A32" s="228"/>
      <c r="B32" s="229"/>
      <c r="C32" s="260" t="s">
        <v>126</v>
      </c>
      <c r="D32" s="232"/>
      <c r="E32" s="233">
        <v>0.72899999999999998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1"/>
      <c r="Z32" s="211"/>
      <c r="AA32" s="211"/>
      <c r="AB32" s="211"/>
      <c r="AC32" s="211"/>
      <c r="AD32" s="211"/>
      <c r="AE32" s="211"/>
      <c r="AF32" s="211"/>
      <c r="AG32" s="211" t="s">
        <v>108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28"/>
      <c r="B33" s="229"/>
      <c r="C33" s="260" t="s">
        <v>127</v>
      </c>
      <c r="D33" s="232"/>
      <c r="E33" s="233">
        <v>0.64349999999999996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1"/>
      <c r="Z33" s="211"/>
      <c r="AA33" s="211"/>
      <c r="AB33" s="211"/>
      <c r="AC33" s="211"/>
      <c r="AD33" s="211"/>
      <c r="AE33" s="211"/>
      <c r="AF33" s="211"/>
      <c r="AG33" s="211" t="s">
        <v>108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41">
        <v>4</v>
      </c>
      <c r="B34" s="242" t="s">
        <v>128</v>
      </c>
      <c r="C34" s="259" t="s">
        <v>129</v>
      </c>
      <c r="D34" s="243" t="s">
        <v>130</v>
      </c>
      <c r="E34" s="244">
        <v>3.38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2.2360000000000001E-2</v>
      </c>
      <c r="O34" s="244">
        <f>ROUND(E34*N34,2)</f>
        <v>0.08</v>
      </c>
      <c r="P34" s="244">
        <v>0</v>
      </c>
      <c r="Q34" s="244">
        <f>ROUND(E34*P34,2)</f>
        <v>0</v>
      </c>
      <c r="R34" s="246"/>
      <c r="S34" s="246" t="s">
        <v>104</v>
      </c>
      <c r="T34" s="247" t="s">
        <v>104</v>
      </c>
      <c r="U34" s="231">
        <v>1.5209999999999999</v>
      </c>
      <c r="V34" s="231">
        <f>ROUND(E34*U34,2)</f>
        <v>5.14</v>
      </c>
      <c r="W34" s="231"/>
      <c r="X34" s="231" t="s">
        <v>105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106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28"/>
      <c r="B35" s="229"/>
      <c r="C35" s="260" t="s">
        <v>131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1"/>
      <c r="Z35" s="211"/>
      <c r="AA35" s="211"/>
      <c r="AB35" s="211"/>
      <c r="AC35" s="211"/>
      <c r="AD35" s="211"/>
      <c r="AE35" s="211"/>
      <c r="AF35" s="211"/>
      <c r="AG35" s="211" t="s">
        <v>108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28"/>
      <c r="B36" s="229"/>
      <c r="C36" s="260" t="s">
        <v>132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1"/>
      <c r="Z36" s="211"/>
      <c r="AA36" s="211"/>
      <c r="AB36" s="211"/>
      <c r="AC36" s="211"/>
      <c r="AD36" s="211"/>
      <c r="AE36" s="211"/>
      <c r="AF36" s="211"/>
      <c r="AG36" s="211" t="s">
        <v>108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28"/>
      <c r="B37" s="229"/>
      <c r="C37" s="260" t="s">
        <v>133</v>
      </c>
      <c r="D37" s="232"/>
      <c r="E37" s="233">
        <v>0.35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1"/>
      <c r="Z37" s="211"/>
      <c r="AA37" s="211"/>
      <c r="AB37" s="211"/>
      <c r="AC37" s="211"/>
      <c r="AD37" s="211"/>
      <c r="AE37" s="211"/>
      <c r="AF37" s="211"/>
      <c r="AG37" s="211" t="s">
        <v>108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5">
      <c r="A38" s="228"/>
      <c r="B38" s="229"/>
      <c r="C38" s="260" t="s">
        <v>134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1"/>
      <c r="Z38" s="211"/>
      <c r="AA38" s="211"/>
      <c r="AB38" s="211"/>
      <c r="AC38" s="211"/>
      <c r="AD38" s="211"/>
      <c r="AE38" s="211"/>
      <c r="AF38" s="211"/>
      <c r="AG38" s="211" t="s">
        <v>108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28"/>
      <c r="B39" s="229"/>
      <c r="C39" s="260" t="s">
        <v>135</v>
      </c>
      <c r="D39" s="232"/>
      <c r="E39" s="233">
        <v>0.4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1"/>
      <c r="Z39" s="211"/>
      <c r="AA39" s="211"/>
      <c r="AB39" s="211"/>
      <c r="AC39" s="211"/>
      <c r="AD39" s="211"/>
      <c r="AE39" s="211"/>
      <c r="AF39" s="211"/>
      <c r="AG39" s="211" t="s">
        <v>108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5">
      <c r="A40" s="228"/>
      <c r="B40" s="229"/>
      <c r="C40" s="260" t="s">
        <v>136</v>
      </c>
      <c r="D40" s="232"/>
      <c r="E40" s="233">
        <v>1.2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11"/>
      <c r="Z40" s="211"/>
      <c r="AA40" s="211"/>
      <c r="AB40" s="211"/>
      <c r="AC40" s="211"/>
      <c r="AD40" s="211"/>
      <c r="AE40" s="211"/>
      <c r="AF40" s="211"/>
      <c r="AG40" s="211" t="s">
        <v>108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28"/>
      <c r="B41" s="229"/>
      <c r="C41" s="260" t="s">
        <v>137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1"/>
      <c r="Z41" s="211"/>
      <c r="AA41" s="211"/>
      <c r="AB41" s="211"/>
      <c r="AC41" s="211"/>
      <c r="AD41" s="211"/>
      <c r="AE41" s="211"/>
      <c r="AF41" s="211"/>
      <c r="AG41" s="211" t="s">
        <v>108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5">
      <c r="A42" s="228"/>
      <c r="B42" s="229"/>
      <c r="C42" s="260" t="s">
        <v>133</v>
      </c>
      <c r="D42" s="232"/>
      <c r="E42" s="233">
        <v>0.35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11"/>
      <c r="Z42" s="211"/>
      <c r="AA42" s="211"/>
      <c r="AB42" s="211"/>
      <c r="AC42" s="211"/>
      <c r="AD42" s="211"/>
      <c r="AE42" s="211"/>
      <c r="AF42" s="211"/>
      <c r="AG42" s="211" t="s">
        <v>108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28"/>
      <c r="B43" s="229"/>
      <c r="C43" s="260" t="s">
        <v>138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1"/>
      <c r="Z43" s="211"/>
      <c r="AA43" s="211"/>
      <c r="AB43" s="211"/>
      <c r="AC43" s="211"/>
      <c r="AD43" s="211"/>
      <c r="AE43" s="211"/>
      <c r="AF43" s="211"/>
      <c r="AG43" s="211" t="s">
        <v>108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5">
      <c r="A44" s="228"/>
      <c r="B44" s="229"/>
      <c r="C44" s="260" t="s">
        <v>139</v>
      </c>
      <c r="D44" s="232"/>
      <c r="E44" s="233">
        <v>1.08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1"/>
      <c r="Z44" s="211"/>
      <c r="AA44" s="211"/>
      <c r="AB44" s="211"/>
      <c r="AC44" s="211"/>
      <c r="AD44" s="211"/>
      <c r="AE44" s="211"/>
      <c r="AF44" s="211"/>
      <c r="AG44" s="211" t="s">
        <v>108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41">
        <v>5</v>
      </c>
      <c r="B45" s="242" t="s">
        <v>140</v>
      </c>
      <c r="C45" s="259" t="s">
        <v>141</v>
      </c>
      <c r="D45" s="243" t="s">
        <v>130</v>
      </c>
      <c r="E45" s="244">
        <v>3.38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104</v>
      </c>
      <c r="T45" s="247" t="s">
        <v>104</v>
      </c>
      <c r="U45" s="231">
        <v>0.67</v>
      </c>
      <c r="V45" s="231">
        <f>ROUND(E45*U45,2)</f>
        <v>2.2599999999999998</v>
      </c>
      <c r="W45" s="231"/>
      <c r="X45" s="231" t="s">
        <v>105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106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28"/>
      <c r="B46" s="229"/>
      <c r="C46" s="260" t="s">
        <v>131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1"/>
      <c r="Z46" s="211"/>
      <c r="AA46" s="211"/>
      <c r="AB46" s="211"/>
      <c r="AC46" s="211"/>
      <c r="AD46" s="211"/>
      <c r="AE46" s="211"/>
      <c r="AF46" s="211"/>
      <c r="AG46" s="211" t="s">
        <v>108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28"/>
      <c r="B47" s="229"/>
      <c r="C47" s="260" t="s">
        <v>132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1"/>
      <c r="Z47" s="211"/>
      <c r="AA47" s="211"/>
      <c r="AB47" s="211"/>
      <c r="AC47" s="211"/>
      <c r="AD47" s="211"/>
      <c r="AE47" s="211"/>
      <c r="AF47" s="211"/>
      <c r="AG47" s="211" t="s">
        <v>108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5">
      <c r="A48" s="228"/>
      <c r="B48" s="229"/>
      <c r="C48" s="260" t="s">
        <v>133</v>
      </c>
      <c r="D48" s="232"/>
      <c r="E48" s="233">
        <v>0.35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1"/>
      <c r="Z48" s="211"/>
      <c r="AA48" s="211"/>
      <c r="AB48" s="211"/>
      <c r="AC48" s="211"/>
      <c r="AD48" s="211"/>
      <c r="AE48" s="211"/>
      <c r="AF48" s="211"/>
      <c r="AG48" s="211" t="s">
        <v>108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5">
      <c r="A49" s="228"/>
      <c r="B49" s="229"/>
      <c r="C49" s="260" t="s">
        <v>134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1"/>
      <c r="Z49" s="211"/>
      <c r="AA49" s="211"/>
      <c r="AB49" s="211"/>
      <c r="AC49" s="211"/>
      <c r="AD49" s="211"/>
      <c r="AE49" s="211"/>
      <c r="AF49" s="211"/>
      <c r="AG49" s="211" t="s">
        <v>108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5">
      <c r="A50" s="228"/>
      <c r="B50" s="229"/>
      <c r="C50" s="260" t="s">
        <v>135</v>
      </c>
      <c r="D50" s="232"/>
      <c r="E50" s="233">
        <v>0.4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11"/>
      <c r="Z50" s="211"/>
      <c r="AA50" s="211"/>
      <c r="AB50" s="211"/>
      <c r="AC50" s="211"/>
      <c r="AD50" s="211"/>
      <c r="AE50" s="211"/>
      <c r="AF50" s="211"/>
      <c r="AG50" s="211" t="s">
        <v>108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5">
      <c r="A51" s="228"/>
      <c r="B51" s="229"/>
      <c r="C51" s="260" t="s">
        <v>136</v>
      </c>
      <c r="D51" s="232"/>
      <c r="E51" s="233">
        <v>1.2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1"/>
      <c r="Z51" s="211"/>
      <c r="AA51" s="211"/>
      <c r="AB51" s="211"/>
      <c r="AC51" s="211"/>
      <c r="AD51" s="211"/>
      <c r="AE51" s="211"/>
      <c r="AF51" s="211"/>
      <c r="AG51" s="211" t="s">
        <v>108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5">
      <c r="A52" s="228"/>
      <c r="B52" s="229"/>
      <c r="C52" s="260" t="s">
        <v>137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1"/>
      <c r="Z52" s="211"/>
      <c r="AA52" s="211"/>
      <c r="AB52" s="211"/>
      <c r="AC52" s="211"/>
      <c r="AD52" s="211"/>
      <c r="AE52" s="211"/>
      <c r="AF52" s="211"/>
      <c r="AG52" s="211" t="s">
        <v>108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28"/>
      <c r="B53" s="229"/>
      <c r="C53" s="260" t="s">
        <v>133</v>
      </c>
      <c r="D53" s="232"/>
      <c r="E53" s="233">
        <v>0.35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11"/>
      <c r="Z53" s="211"/>
      <c r="AA53" s="211"/>
      <c r="AB53" s="211"/>
      <c r="AC53" s="211"/>
      <c r="AD53" s="211"/>
      <c r="AE53" s="211"/>
      <c r="AF53" s="211"/>
      <c r="AG53" s="211" t="s">
        <v>108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28"/>
      <c r="B54" s="229"/>
      <c r="C54" s="260" t="s">
        <v>138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1"/>
      <c r="Z54" s="211"/>
      <c r="AA54" s="211"/>
      <c r="AB54" s="211"/>
      <c r="AC54" s="211"/>
      <c r="AD54" s="211"/>
      <c r="AE54" s="211"/>
      <c r="AF54" s="211"/>
      <c r="AG54" s="211" t="s">
        <v>108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5">
      <c r="A55" s="228"/>
      <c r="B55" s="229"/>
      <c r="C55" s="260" t="s">
        <v>139</v>
      </c>
      <c r="D55" s="232"/>
      <c r="E55" s="233">
        <v>1.08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11"/>
      <c r="Z55" s="211"/>
      <c r="AA55" s="211"/>
      <c r="AB55" s="211"/>
      <c r="AC55" s="211"/>
      <c r="AD55" s="211"/>
      <c r="AE55" s="211"/>
      <c r="AF55" s="211"/>
      <c r="AG55" s="211" t="s">
        <v>108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30.6" outlineLevel="1" x14ac:dyDescent="0.25">
      <c r="A56" s="250">
        <v>6</v>
      </c>
      <c r="B56" s="251" t="s">
        <v>142</v>
      </c>
      <c r="C56" s="263" t="s">
        <v>143</v>
      </c>
      <c r="D56" s="252" t="s">
        <v>103</v>
      </c>
      <c r="E56" s="253">
        <v>135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21</v>
      </c>
      <c r="M56" s="255">
        <f>G56*(1+L56/100)</f>
        <v>0</v>
      </c>
      <c r="N56" s="253">
        <v>1.57E-3</v>
      </c>
      <c r="O56" s="253">
        <f>ROUND(E56*N56,2)</f>
        <v>0.21</v>
      </c>
      <c r="P56" s="253">
        <v>0</v>
      </c>
      <c r="Q56" s="253">
        <f>ROUND(E56*P56,2)</f>
        <v>0</v>
      </c>
      <c r="R56" s="255"/>
      <c r="S56" s="255" t="s">
        <v>104</v>
      </c>
      <c r="T56" s="256" t="s">
        <v>104</v>
      </c>
      <c r="U56" s="231">
        <v>2.694</v>
      </c>
      <c r="V56" s="231">
        <f>ROUND(E56*U56,2)</f>
        <v>363.69</v>
      </c>
      <c r="W56" s="231"/>
      <c r="X56" s="231" t="s">
        <v>105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106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30.6" outlineLevel="1" x14ac:dyDescent="0.25">
      <c r="A57" s="250">
        <v>7</v>
      </c>
      <c r="B57" s="251" t="s">
        <v>144</v>
      </c>
      <c r="C57" s="263" t="s">
        <v>145</v>
      </c>
      <c r="D57" s="252" t="s">
        <v>103</v>
      </c>
      <c r="E57" s="253">
        <v>255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21</v>
      </c>
      <c r="M57" s="255">
        <f>G57*(1+L57/100)</f>
        <v>0</v>
      </c>
      <c r="N57" s="253">
        <v>2.16E-3</v>
      </c>
      <c r="O57" s="253">
        <f>ROUND(E57*N57,2)</f>
        <v>0.55000000000000004</v>
      </c>
      <c r="P57" s="253">
        <v>0</v>
      </c>
      <c r="Q57" s="253">
        <f>ROUND(E57*P57,2)</f>
        <v>0</v>
      </c>
      <c r="R57" s="255"/>
      <c r="S57" s="255" t="s">
        <v>104</v>
      </c>
      <c r="T57" s="256" t="s">
        <v>104</v>
      </c>
      <c r="U57" s="231">
        <v>2.3010000000000002</v>
      </c>
      <c r="V57" s="231">
        <f>ROUND(E57*U57,2)</f>
        <v>586.76</v>
      </c>
      <c r="W57" s="231"/>
      <c r="X57" s="231" t="s">
        <v>105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106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x14ac:dyDescent="0.25">
      <c r="A58" s="235" t="s">
        <v>99</v>
      </c>
      <c r="B58" s="236" t="s">
        <v>57</v>
      </c>
      <c r="C58" s="258" t="s">
        <v>58</v>
      </c>
      <c r="D58" s="237"/>
      <c r="E58" s="238"/>
      <c r="F58" s="239"/>
      <c r="G58" s="239">
        <f>SUMIF(AG59:AG69,"&lt;&gt;NOR",G59:G69)</f>
        <v>0</v>
      </c>
      <c r="H58" s="239"/>
      <c r="I58" s="239">
        <f>SUM(I59:I69)</f>
        <v>0</v>
      </c>
      <c r="J58" s="239"/>
      <c r="K58" s="239">
        <f>SUM(K59:K69)</f>
        <v>0</v>
      </c>
      <c r="L58" s="239"/>
      <c r="M58" s="239">
        <f>SUM(M59:M69)</f>
        <v>0</v>
      </c>
      <c r="N58" s="238"/>
      <c r="O58" s="238">
        <f>SUM(O59:O69)</f>
        <v>0.37</v>
      </c>
      <c r="P58" s="238"/>
      <c r="Q58" s="238">
        <f>SUM(Q59:Q69)</f>
        <v>0</v>
      </c>
      <c r="R58" s="239"/>
      <c r="S58" s="239"/>
      <c r="T58" s="240"/>
      <c r="U58" s="234"/>
      <c r="V58" s="234">
        <f>SUM(V59:V69)</f>
        <v>2.0299999999999998</v>
      </c>
      <c r="W58" s="234"/>
      <c r="X58" s="234"/>
      <c r="AG58" t="s">
        <v>100</v>
      </c>
    </row>
    <row r="59" spans="1:60" outlineLevel="1" x14ac:dyDescent="0.25">
      <c r="A59" s="241">
        <v>8</v>
      </c>
      <c r="B59" s="242" t="s">
        <v>146</v>
      </c>
      <c r="C59" s="259" t="s">
        <v>147</v>
      </c>
      <c r="D59" s="243" t="s">
        <v>130</v>
      </c>
      <c r="E59" s="244">
        <v>0.65700000000000003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0.56996000000000002</v>
      </c>
      <c r="O59" s="244">
        <f>ROUND(E59*N59,2)</f>
        <v>0.37</v>
      </c>
      <c r="P59" s="244">
        <v>0</v>
      </c>
      <c r="Q59" s="244">
        <f>ROUND(E59*P59,2)</f>
        <v>0</v>
      </c>
      <c r="R59" s="246"/>
      <c r="S59" s="246" t="s">
        <v>104</v>
      </c>
      <c r="T59" s="247" t="s">
        <v>104</v>
      </c>
      <c r="U59" s="231">
        <v>3.085</v>
      </c>
      <c r="V59" s="231">
        <f>ROUND(E59*U59,2)</f>
        <v>2.0299999999999998</v>
      </c>
      <c r="W59" s="231"/>
      <c r="X59" s="231" t="s">
        <v>105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106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5">
      <c r="A60" s="228"/>
      <c r="B60" s="229"/>
      <c r="C60" s="260" t="s">
        <v>131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11"/>
      <c r="Z60" s="211"/>
      <c r="AA60" s="211"/>
      <c r="AB60" s="211"/>
      <c r="AC60" s="211"/>
      <c r="AD60" s="211"/>
      <c r="AE60" s="211"/>
      <c r="AF60" s="211"/>
      <c r="AG60" s="211" t="s">
        <v>108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5">
      <c r="A61" s="228"/>
      <c r="B61" s="229"/>
      <c r="C61" s="260" t="s">
        <v>132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11"/>
      <c r="Z61" s="211"/>
      <c r="AA61" s="211"/>
      <c r="AB61" s="211"/>
      <c r="AC61" s="211"/>
      <c r="AD61" s="211"/>
      <c r="AE61" s="211"/>
      <c r="AF61" s="211"/>
      <c r="AG61" s="211" t="s">
        <v>108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28"/>
      <c r="B62" s="229"/>
      <c r="C62" s="260" t="s">
        <v>148</v>
      </c>
      <c r="D62" s="232"/>
      <c r="E62" s="233">
        <v>6.3E-2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11"/>
      <c r="Z62" s="211"/>
      <c r="AA62" s="211"/>
      <c r="AB62" s="211"/>
      <c r="AC62" s="211"/>
      <c r="AD62" s="211"/>
      <c r="AE62" s="211"/>
      <c r="AF62" s="211"/>
      <c r="AG62" s="211" t="s">
        <v>108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28"/>
      <c r="B63" s="229"/>
      <c r="C63" s="260" t="s">
        <v>134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11"/>
      <c r="Z63" s="211"/>
      <c r="AA63" s="211"/>
      <c r="AB63" s="211"/>
      <c r="AC63" s="211"/>
      <c r="AD63" s="211"/>
      <c r="AE63" s="211"/>
      <c r="AF63" s="211"/>
      <c r="AG63" s="211" t="s">
        <v>108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5">
      <c r="A64" s="228"/>
      <c r="B64" s="229"/>
      <c r="C64" s="260" t="s">
        <v>149</v>
      </c>
      <c r="D64" s="232"/>
      <c r="E64" s="233">
        <v>7.1999999999999995E-2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11"/>
      <c r="Z64" s="211"/>
      <c r="AA64" s="211"/>
      <c r="AB64" s="211"/>
      <c r="AC64" s="211"/>
      <c r="AD64" s="211"/>
      <c r="AE64" s="211"/>
      <c r="AF64" s="211"/>
      <c r="AG64" s="211" t="s">
        <v>108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5">
      <c r="A65" s="228"/>
      <c r="B65" s="229"/>
      <c r="C65" s="260" t="s">
        <v>150</v>
      </c>
      <c r="D65" s="232"/>
      <c r="E65" s="233">
        <v>0.216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11"/>
      <c r="Z65" s="211"/>
      <c r="AA65" s="211"/>
      <c r="AB65" s="211"/>
      <c r="AC65" s="211"/>
      <c r="AD65" s="211"/>
      <c r="AE65" s="211"/>
      <c r="AF65" s="211"/>
      <c r="AG65" s="211" t="s">
        <v>108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5">
      <c r="A66" s="228"/>
      <c r="B66" s="229"/>
      <c r="C66" s="260" t="s">
        <v>137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11"/>
      <c r="Z66" s="211"/>
      <c r="AA66" s="211"/>
      <c r="AB66" s="211"/>
      <c r="AC66" s="211"/>
      <c r="AD66" s="211"/>
      <c r="AE66" s="211"/>
      <c r="AF66" s="211"/>
      <c r="AG66" s="211" t="s">
        <v>108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5">
      <c r="A67" s="228"/>
      <c r="B67" s="229"/>
      <c r="C67" s="260" t="s">
        <v>148</v>
      </c>
      <c r="D67" s="232"/>
      <c r="E67" s="233">
        <v>6.3E-2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1"/>
      <c r="Z67" s="211"/>
      <c r="AA67" s="211"/>
      <c r="AB67" s="211"/>
      <c r="AC67" s="211"/>
      <c r="AD67" s="211"/>
      <c r="AE67" s="211"/>
      <c r="AF67" s="211"/>
      <c r="AG67" s="211" t="s">
        <v>108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5">
      <c r="A68" s="228"/>
      <c r="B68" s="229"/>
      <c r="C68" s="260" t="s">
        <v>138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11"/>
      <c r="Z68" s="211"/>
      <c r="AA68" s="211"/>
      <c r="AB68" s="211"/>
      <c r="AC68" s="211"/>
      <c r="AD68" s="211"/>
      <c r="AE68" s="211"/>
      <c r="AF68" s="211"/>
      <c r="AG68" s="211" t="s">
        <v>108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5">
      <c r="A69" s="228"/>
      <c r="B69" s="229"/>
      <c r="C69" s="260" t="s">
        <v>151</v>
      </c>
      <c r="D69" s="232"/>
      <c r="E69" s="233">
        <v>0.24299999999999999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11"/>
      <c r="Z69" s="211"/>
      <c r="AA69" s="211"/>
      <c r="AB69" s="211"/>
      <c r="AC69" s="211"/>
      <c r="AD69" s="211"/>
      <c r="AE69" s="211"/>
      <c r="AF69" s="211"/>
      <c r="AG69" s="211" t="s">
        <v>108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x14ac:dyDescent="0.25">
      <c r="A70" s="235" t="s">
        <v>99</v>
      </c>
      <c r="B70" s="236" t="s">
        <v>59</v>
      </c>
      <c r="C70" s="258" t="s">
        <v>60</v>
      </c>
      <c r="D70" s="237"/>
      <c r="E70" s="238"/>
      <c r="F70" s="239"/>
      <c r="G70" s="239">
        <f>SUMIF(AG71:AG83,"&lt;&gt;NOR",G71:G83)</f>
        <v>0</v>
      </c>
      <c r="H70" s="239"/>
      <c r="I70" s="239">
        <f>SUM(I71:I83)</f>
        <v>0</v>
      </c>
      <c r="J70" s="239"/>
      <c r="K70" s="239">
        <f>SUM(K71:K83)</f>
        <v>0</v>
      </c>
      <c r="L70" s="239"/>
      <c r="M70" s="239">
        <f>SUM(M71:M83)</f>
        <v>0</v>
      </c>
      <c r="N70" s="238"/>
      <c r="O70" s="238">
        <f>SUM(O71:O83)</f>
        <v>14.079999999999998</v>
      </c>
      <c r="P70" s="238"/>
      <c r="Q70" s="238">
        <f>SUM(Q71:Q83)</f>
        <v>0</v>
      </c>
      <c r="R70" s="239"/>
      <c r="S70" s="239"/>
      <c r="T70" s="240"/>
      <c r="U70" s="234"/>
      <c r="V70" s="234">
        <f>SUM(V71:V83)</f>
        <v>219.84000000000003</v>
      </c>
      <c r="W70" s="234"/>
      <c r="X70" s="234"/>
      <c r="AG70" t="s">
        <v>100</v>
      </c>
    </row>
    <row r="71" spans="1:60" outlineLevel="1" x14ac:dyDescent="0.25">
      <c r="A71" s="241">
        <v>9</v>
      </c>
      <c r="B71" s="242" t="s">
        <v>152</v>
      </c>
      <c r="C71" s="259" t="s">
        <v>153</v>
      </c>
      <c r="D71" s="243" t="s">
        <v>130</v>
      </c>
      <c r="E71" s="244">
        <v>420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1.8380000000000001E-2</v>
      </c>
      <c r="O71" s="244">
        <f>ROUND(E71*N71,2)</f>
        <v>7.72</v>
      </c>
      <c r="P71" s="244">
        <v>0</v>
      </c>
      <c r="Q71" s="244">
        <f>ROUND(E71*P71,2)</f>
        <v>0</v>
      </c>
      <c r="R71" s="246"/>
      <c r="S71" s="246" t="s">
        <v>104</v>
      </c>
      <c r="T71" s="247" t="s">
        <v>104</v>
      </c>
      <c r="U71" s="231">
        <v>0.13</v>
      </c>
      <c r="V71" s="231">
        <f>ROUND(E71*U71,2)</f>
        <v>54.6</v>
      </c>
      <c r="W71" s="231"/>
      <c r="X71" s="231" t="s">
        <v>105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106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5">
      <c r="A72" s="228"/>
      <c r="B72" s="229"/>
      <c r="C72" s="261" t="s">
        <v>154</v>
      </c>
      <c r="D72" s="248"/>
      <c r="E72" s="248"/>
      <c r="F72" s="248"/>
      <c r="G72" s="248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11"/>
      <c r="Z72" s="211"/>
      <c r="AA72" s="211"/>
      <c r="AB72" s="211"/>
      <c r="AC72" s="211"/>
      <c r="AD72" s="211"/>
      <c r="AE72" s="211"/>
      <c r="AF72" s="211"/>
      <c r="AG72" s="211" t="s">
        <v>118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5">
      <c r="A73" s="228"/>
      <c r="B73" s="229"/>
      <c r="C73" s="260" t="s">
        <v>155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1"/>
      <c r="Z73" s="211"/>
      <c r="AA73" s="211"/>
      <c r="AB73" s="211"/>
      <c r="AC73" s="211"/>
      <c r="AD73" s="211"/>
      <c r="AE73" s="211"/>
      <c r="AF73" s="211"/>
      <c r="AG73" s="211" t="s">
        <v>108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28"/>
      <c r="B74" s="229"/>
      <c r="C74" s="260" t="s">
        <v>156</v>
      </c>
      <c r="D74" s="232"/>
      <c r="E74" s="233">
        <v>420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11"/>
      <c r="Z74" s="211"/>
      <c r="AA74" s="211"/>
      <c r="AB74" s="211"/>
      <c r="AC74" s="211"/>
      <c r="AD74" s="211"/>
      <c r="AE74" s="211"/>
      <c r="AF74" s="211"/>
      <c r="AG74" s="211" t="s">
        <v>108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5">
      <c r="A75" s="241">
        <v>10</v>
      </c>
      <c r="B75" s="242" t="s">
        <v>157</v>
      </c>
      <c r="C75" s="259" t="s">
        <v>158</v>
      </c>
      <c r="D75" s="243" t="s">
        <v>130</v>
      </c>
      <c r="E75" s="244">
        <v>1260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8.4999999999999995E-4</v>
      </c>
      <c r="O75" s="244">
        <f>ROUND(E75*N75,2)</f>
        <v>1.07</v>
      </c>
      <c r="P75" s="244">
        <v>0</v>
      </c>
      <c r="Q75" s="244">
        <f>ROUND(E75*P75,2)</f>
        <v>0</v>
      </c>
      <c r="R75" s="246"/>
      <c r="S75" s="246" t="s">
        <v>104</v>
      </c>
      <c r="T75" s="247" t="s">
        <v>104</v>
      </c>
      <c r="U75" s="231">
        <v>6.0000000000000001E-3</v>
      </c>
      <c r="V75" s="231">
        <f>ROUND(E75*U75,2)</f>
        <v>7.56</v>
      </c>
      <c r="W75" s="231"/>
      <c r="X75" s="231" t="s">
        <v>105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106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5">
      <c r="A76" s="228"/>
      <c r="B76" s="229"/>
      <c r="C76" s="260" t="s">
        <v>159</v>
      </c>
      <c r="D76" s="232"/>
      <c r="E76" s="233">
        <v>1260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1"/>
      <c r="Z76" s="211"/>
      <c r="AA76" s="211"/>
      <c r="AB76" s="211"/>
      <c r="AC76" s="211"/>
      <c r="AD76" s="211"/>
      <c r="AE76" s="211"/>
      <c r="AF76" s="211"/>
      <c r="AG76" s="211" t="s">
        <v>108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5">
      <c r="A77" s="250">
        <v>11</v>
      </c>
      <c r="B77" s="251" t="s">
        <v>160</v>
      </c>
      <c r="C77" s="263" t="s">
        <v>161</v>
      </c>
      <c r="D77" s="252" t="s">
        <v>130</v>
      </c>
      <c r="E77" s="253">
        <v>420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21</v>
      </c>
      <c r="M77" s="255">
        <f>G77*(1+L77/100)</f>
        <v>0</v>
      </c>
      <c r="N77" s="253">
        <v>0</v>
      </c>
      <c r="O77" s="253">
        <f>ROUND(E77*N77,2)</f>
        <v>0</v>
      </c>
      <c r="P77" s="253">
        <v>0</v>
      </c>
      <c r="Q77" s="253">
        <f>ROUND(E77*P77,2)</f>
        <v>0</v>
      </c>
      <c r="R77" s="255"/>
      <c r="S77" s="255" t="s">
        <v>104</v>
      </c>
      <c r="T77" s="256" t="s">
        <v>104</v>
      </c>
      <c r="U77" s="231">
        <v>0.10199999999999999</v>
      </c>
      <c r="V77" s="231">
        <f>ROUND(E77*U77,2)</f>
        <v>42.84</v>
      </c>
      <c r="W77" s="231"/>
      <c r="X77" s="231" t="s">
        <v>105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106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41">
        <v>12</v>
      </c>
      <c r="B78" s="242" t="s">
        <v>162</v>
      </c>
      <c r="C78" s="259" t="s">
        <v>163</v>
      </c>
      <c r="D78" s="243" t="s">
        <v>124</v>
      </c>
      <c r="E78" s="244">
        <v>720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7.3499999999999998E-3</v>
      </c>
      <c r="O78" s="244">
        <f>ROUND(E78*N78,2)</f>
        <v>5.29</v>
      </c>
      <c r="P78" s="244">
        <v>0</v>
      </c>
      <c r="Q78" s="244">
        <f>ROUND(E78*P78,2)</f>
        <v>0</v>
      </c>
      <c r="R78" s="246"/>
      <c r="S78" s="246" t="s">
        <v>104</v>
      </c>
      <c r="T78" s="247" t="s">
        <v>104</v>
      </c>
      <c r="U78" s="231">
        <v>6.3E-2</v>
      </c>
      <c r="V78" s="231">
        <f>ROUND(E78*U78,2)</f>
        <v>45.36</v>
      </c>
      <c r="W78" s="231"/>
      <c r="X78" s="231" t="s">
        <v>105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106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5">
      <c r="A79" s="228"/>
      <c r="B79" s="229"/>
      <c r="C79" s="260" t="s">
        <v>107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11"/>
      <c r="Z79" s="211"/>
      <c r="AA79" s="211"/>
      <c r="AB79" s="211"/>
      <c r="AC79" s="211"/>
      <c r="AD79" s="211"/>
      <c r="AE79" s="211"/>
      <c r="AF79" s="211"/>
      <c r="AG79" s="211" t="s">
        <v>108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5">
      <c r="A80" s="228"/>
      <c r="B80" s="229"/>
      <c r="C80" s="260" t="s">
        <v>164</v>
      </c>
      <c r="D80" s="232"/>
      <c r="E80" s="233">
        <v>720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11"/>
      <c r="Z80" s="211"/>
      <c r="AA80" s="211"/>
      <c r="AB80" s="211"/>
      <c r="AC80" s="211"/>
      <c r="AD80" s="211"/>
      <c r="AE80" s="211"/>
      <c r="AF80" s="211"/>
      <c r="AG80" s="211" t="s">
        <v>108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ht="20.399999999999999" outlineLevel="1" x14ac:dyDescent="0.25">
      <c r="A81" s="241">
        <v>13</v>
      </c>
      <c r="B81" s="242" t="s">
        <v>165</v>
      </c>
      <c r="C81" s="259" t="s">
        <v>166</v>
      </c>
      <c r="D81" s="243" t="s">
        <v>124</v>
      </c>
      <c r="E81" s="244">
        <v>21600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104</v>
      </c>
      <c r="T81" s="247" t="s">
        <v>104</v>
      </c>
      <c r="U81" s="231">
        <v>1.9499999999999999E-3</v>
      </c>
      <c r="V81" s="231">
        <f>ROUND(E81*U81,2)</f>
        <v>42.12</v>
      </c>
      <c r="W81" s="231"/>
      <c r="X81" s="231" t="s">
        <v>105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106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5">
      <c r="A82" s="228"/>
      <c r="B82" s="229"/>
      <c r="C82" s="260" t="s">
        <v>167</v>
      </c>
      <c r="D82" s="232"/>
      <c r="E82" s="233">
        <v>21600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11"/>
      <c r="Z82" s="211"/>
      <c r="AA82" s="211"/>
      <c r="AB82" s="211"/>
      <c r="AC82" s="211"/>
      <c r="AD82" s="211"/>
      <c r="AE82" s="211"/>
      <c r="AF82" s="211"/>
      <c r="AG82" s="211" t="s">
        <v>108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5">
      <c r="A83" s="250">
        <v>14</v>
      </c>
      <c r="B83" s="251" t="s">
        <v>168</v>
      </c>
      <c r="C83" s="263" t="s">
        <v>169</v>
      </c>
      <c r="D83" s="252" t="s">
        <v>124</v>
      </c>
      <c r="E83" s="253">
        <v>720</v>
      </c>
      <c r="F83" s="254"/>
      <c r="G83" s="255">
        <f>ROUND(E83*F83,2)</f>
        <v>0</v>
      </c>
      <c r="H83" s="254"/>
      <c r="I83" s="255">
        <f>ROUND(E83*H83,2)</f>
        <v>0</v>
      </c>
      <c r="J83" s="254"/>
      <c r="K83" s="255">
        <f>ROUND(E83*J83,2)</f>
        <v>0</v>
      </c>
      <c r="L83" s="255">
        <v>21</v>
      </c>
      <c r="M83" s="255">
        <f>G83*(1+L83/100)</f>
        <v>0</v>
      </c>
      <c r="N83" s="253">
        <v>0</v>
      </c>
      <c r="O83" s="253">
        <f>ROUND(E83*N83,2)</f>
        <v>0</v>
      </c>
      <c r="P83" s="253">
        <v>0</v>
      </c>
      <c r="Q83" s="253">
        <f>ROUND(E83*P83,2)</f>
        <v>0</v>
      </c>
      <c r="R83" s="255"/>
      <c r="S83" s="255" t="s">
        <v>104</v>
      </c>
      <c r="T83" s="256" t="s">
        <v>104</v>
      </c>
      <c r="U83" s="231">
        <v>3.7999999999999999E-2</v>
      </c>
      <c r="V83" s="231">
        <f>ROUND(E83*U83,2)</f>
        <v>27.36</v>
      </c>
      <c r="W83" s="231"/>
      <c r="X83" s="231" t="s">
        <v>105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106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26.4" x14ac:dyDescent="0.25">
      <c r="A84" s="235" t="s">
        <v>99</v>
      </c>
      <c r="B84" s="236" t="s">
        <v>61</v>
      </c>
      <c r="C84" s="258" t="s">
        <v>62</v>
      </c>
      <c r="D84" s="237"/>
      <c r="E84" s="238"/>
      <c r="F84" s="239"/>
      <c r="G84" s="239">
        <f>SUMIF(AG85:AG86,"&lt;&gt;NOR",G85:G86)</f>
        <v>0</v>
      </c>
      <c r="H84" s="239"/>
      <c r="I84" s="239">
        <f>SUM(I85:I86)</f>
        <v>0</v>
      </c>
      <c r="J84" s="239"/>
      <c r="K84" s="239">
        <f>SUM(K85:K86)</f>
        <v>0</v>
      </c>
      <c r="L84" s="239"/>
      <c r="M84" s="239">
        <f>SUM(M85:M86)</f>
        <v>0</v>
      </c>
      <c r="N84" s="238"/>
      <c r="O84" s="238">
        <f>SUM(O85:O86)</f>
        <v>0</v>
      </c>
      <c r="P84" s="238"/>
      <c r="Q84" s="238">
        <f>SUM(Q85:Q86)</f>
        <v>0</v>
      </c>
      <c r="R84" s="239"/>
      <c r="S84" s="239"/>
      <c r="T84" s="240"/>
      <c r="U84" s="234"/>
      <c r="V84" s="234">
        <f>SUM(V85:V86)</f>
        <v>0</v>
      </c>
      <c r="W84" s="234"/>
      <c r="X84" s="234"/>
      <c r="AG84" t="s">
        <v>100</v>
      </c>
    </row>
    <row r="85" spans="1:60" ht="20.399999999999999" outlineLevel="1" x14ac:dyDescent="0.25">
      <c r="A85" s="250">
        <v>15</v>
      </c>
      <c r="B85" s="251" t="s">
        <v>170</v>
      </c>
      <c r="C85" s="263" t="s">
        <v>171</v>
      </c>
      <c r="D85" s="252" t="s">
        <v>172</v>
      </c>
      <c r="E85" s="253">
        <v>40</v>
      </c>
      <c r="F85" s="254"/>
      <c r="G85" s="255">
        <f>ROUND(E85*F85,2)</f>
        <v>0</v>
      </c>
      <c r="H85" s="254"/>
      <c r="I85" s="255">
        <f>ROUND(E85*H85,2)</f>
        <v>0</v>
      </c>
      <c r="J85" s="254"/>
      <c r="K85" s="255">
        <f>ROUND(E85*J85,2)</f>
        <v>0</v>
      </c>
      <c r="L85" s="255">
        <v>21</v>
      </c>
      <c r="M85" s="255">
        <f>G85*(1+L85/100)</f>
        <v>0</v>
      </c>
      <c r="N85" s="253">
        <v>0</v>
      </c>
      <c r="O85" s="253">
        <f>ROUND(E85*N85,2)</f>
        <v>0</v>
      </c>
      <c r="P85" s="253">
        <v>0</v>
      </c>
      <c r="Q85" s="253">
        <f>ROUND(E85*P85,2)</f>
        <v>0</v>
      </c>
      <c r="R85" s="255"/>
      <c r="S85" s="255" t="s">
        <v>173</v>
      </c>
      <c r="T85" s="256" t="s">
        <v>174</v>
      </c>
      <c r="U85" s="231">
        <v>0</v>
      </c>
      <c r="V85" s="231">
        <f>ROUND(E85*U85,2)</f>
        <v>0</v>
      </c>
      <c r="W85" s="231"/>
      <c r="X85" s="231" t="s">
        <v>105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106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0.399999999999999" outlineLevel="1" x14ac:dyDescent="0.25">
      <c r="A86" s="250">
        <v>16</v>
      </c>
      <c r="B86" s="251" t="s">
        <v>175</v>
      </c>
      <c r="C86" s="263" t="s">
        <v>176</v>
      </c>
      <c r="D86" s="252" t="s">
        <v>177</v>
      </c>
      <c r="E86" s="253">
        <v>15</v>
      </c>
      <c r="F86" s="254"/>
      <c r="G86" s="255">
        <f>ROUND(E86*F86,2)</f>
        <v>0</v>
      </c>
      <c r="H86" s="254"/>
      <c r="I86" s="255">
        <f>ROUND(E86*H86,2)</f>
        <v>0</v>
      </c>
      <c r="J86" s="254"/>
      <c r="K86" s="255">
        <f>ROUND(E86*J86,2)</f>
        <v>0</v>
      </c>
      <c r="L86" s="255">
        <v>21</v>
      </c>
      <c r="M86" s="255">
        <f>G86*(1+L86/100)</f>
        <v>0</v>
      </c>
      <c r="N86" s="253">
        <v>0</v>
      </c>
      <c r="O86" s="253">
        <f>ROUND(E86*N86,2)</f>
        <v>0</v>
      </c>
      <c r="P86" s="253">
        <v>0</v>
      </c>
      <c r="Q86" s="253">
        <f>ROUND(E86*P86,2)</f>
        <v>0</v>
      </c>
      <c r="R86" s="255"/>
      <c r="S86" s="255" t="s">
        <v>173</v>
      </c>
      <c r="T86" s="256" t="s">
        <v>174</v>
      </c>
      <c r="U86" s="231">
        <v>0</v>
      </c>
      <c r="V86" s="231">
        <f>ROUND(E86*U86,2)</f>
        <v>0</v>
      </c>
      <c r="W86" s="231"/>
      <c r="X86" s="231" t="s">
        <v>105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106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x14ac:dyDescent="0.25">
      <c r="A87" s="235" t="s">
        <v>99</v>
      </c>
      <c r="B87" s="236" t="s">
        <v>63</v>
      </c>
      <c r="C87" s="258" t="s">
        <v>64</v>
      </c>
      <c r="D87" s="237"/>
      <c r="E87" s="238"/>
      <c r="F87" s="239"/>
      <c r="G87" s="239">
        <f>SUMIF(AG88:AG102,"&lt;&gt;NOR",G88:G102)</f>
        <v>0</v>
      </c>
      <c r="H87" s="239"/>
      <c r="I87" s="239">
        <f>SUM(I88:I102)</f>
        <v>0</v>
      </c>
      <c r="J87" s="239"/>
      <c r="K87" s="239">
        <f>SUM(K88:K102)</f>
        <v>0</v>
      </c>
      <c r="L87" s="239"/>
      <c r="M87" s="239">
        <f>SUM(M88:M102)</f>
        <v>0</v>
      </c>
      <c r="N87" s="238"/>
      <c r="O87" s="238">
        <f>SUM(O88:O102)</f>
        <v>0.01</v>
      </c>
      <c r="P87" s="238"/>
      <c r="Q87" s="238">
        <f>SUM(Q88:Q102)</f>
        <v>2</v>
      </c>
      <c r="R87" s="239"/>
      <c r="S87" s="239"/>
      <c r="T87" s="240"/>
      <c r="U87" s="234"/>
      <c r="V87" s="234">
        <f>SUM(V88:V102)</f>
        <v>17.149999999999999</v>
      </c>
      <c r="W87" s="234"/>
      <c r="X87" s="234"/>
      <c r="AG87" t="s">
        <v>100</v>
      </c>
    </row>
    <row r="88" spans="1:60" outlineLevel="1" x14ac:dyDescent="0.25">
      <c r="A88" s="241">
        <v>17</v>
      </c>
      <c r="B88" s="242" t="s">
        <v>178</v>
      </c>
      <c r="C88" s="259" t="s">
        <v>179</v>
      </c>
      <c r="D88" s="243" t="s">
        <v>124</v>
      </c>
      <c r="E88" s="244">
        <v>0.65700000000000003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1.8</v>
      </c>
      <c r="Q88" s="244">
        <f>ROUND(E88*P88,2)</f>
        <v>1.18</v>
      </c>
      <c r="R88" s="246"/>
      <c r="S88" s="246" t="s">
        <v>104</v>
      </c>
      <c r="T88" s="247" t="s">
        <v>104</v>
      </c>
      <c r="U88" s="231">
        <v>6.51</v>
      </c>
      <c r="V88" s="231">
        <f>ROUND(E88*U88,2)</f>
        <v>4.28</v>
      </c>
      <c r="W88" s="231"/>
      <c r="X88" s="231" t="s">
        <v>105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106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5">
      <c r="A89" s="228"/>
      <c r="B89" s="229"/>
      <c r="C89" s="260" t="s">
        <v>180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11"/>
      <c r="Z89" s="211"/>
      <c r="AA89" s="211"/>
      <c r="AB89" s="211"/>
      <c r="AC89" s="211"/>
      <c r="AD89" s="211"/>
      <c r="AE89" s="211"/>
      <c r="AF89" s="211"/>
      <c r="AG89" s="211" t="s">
        <v>108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5">
      <c r="A90" s="228"/>
      <c r="B90" s="229"/>
      <c r="C90" s="260" t="s">
        <v>132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1"/>
      <c r="Z90" s="211"/>
      <c r="AA90" s="211"/>
      <c r="AB90" s="211"/>
      <c r="AC90" s="211"/>
      <c r="AD90" s="211"/>
      <c r="AE90" s="211"/>
      <c r="AF90" s="211"/>
      <c r="AG90" s="211" t="s">
        <v>108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5">
      <c r="A91" s="228"/>
      <c r="B91" s="229"/>
      <c r="C91" s="260" t="s">
        <v>148</v>
      </c>
      <c r="D91" s="232"/>
      <c r="E91" s="233">
        <v>6.3E-2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11"/>
      <c r="Z91" s="211"/>
      <c r="AA91" s="211"/>
      <c r="AB91" s="211"/>
      <c r="AC91" s="211"/>
      <c r="AD91" s="211"/>
      <c r="AE91" s="211"/>
      <c r="AF91" s="211"/>
      <c r="AG91" s="211" t="s">
        <v>108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5">
      <c r="A92" s="228"/>
      <c r="B92" s="229"/>
      <c r="C92" s="260" t="s">
        <v>134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11"/>
      <c r="Z92" s="211"/>
      <c r="AA92" s="211"/>
      <c r="AB92" s="211"/>
      <c r="AC92" s="211"/>
      <c r="AD92" s="211"/>
      <c r="AE92" s="211"/>
      <c r="AF92" s="211"/>
      <c r="AG92" s="211" t="s">
        <v>108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5">
      <c r="A93" s="228"/>
      <c r="B93" s="229"/>
      <c r="C93" s="260" t="s">
        <v>149</v>
      </c>
      <c r="D93" s="232"/>
      <c r="E93" s="233">
        <v>7.1999999999999995E-2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11"/>
      <c r="Z93" s="211"/>
      <c r="AA93" s="211"/>
      <c r="AB93" s="211"/>
      <c r="AC93" s="211"/>
      <c r="AD93" s="211"/>
      <c r="AE93" s="211"/>
      <c r="AF93" s="211"/>
      <c r="AG93" s="211" t="s">
        <v>108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5">
      <c r="A94" s="228"/>
      <c r="B94" s="229"/>
      <c r="C94" s="260" t="s">
        <v>150</v>
      </c>
      <c r="D94" s="232"/>
      <c r="E94" s="233">
        <v>0.216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11"/>
      <c r="Z94" s="211"/>
      <c r="AA94" s="211"/>
      <c r="AB94" s="211"/>
      <c r="AC94" s="211"/>
      <c r="AD94" s="211"/>
      <c r="AE94" s="211"/>
      <c r="AF94" s="211"/>
      <c r="AG94" s="211" t="s">
        <v>108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5">
      <c r="A95" s="228"/>
      <c r="B95" s="229"/>
      <c r="C95" s="260" t="s">
        <v>137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11"/>
      <c r="Z95" s="211"/>
      <c r="AA95" s="211"/>
      <c r="AB95" s="211"/>
      <c r="AC95" s="211"/>
      <c r="AD95" s="211"/>
      <c r="AE95" s="211"/>
      <c r="AF95" s="211"/>
      <c r="AG95" s="211" t="s">
        <v>108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5">
      <c r="A96" s="228"/>
      <c r="B96" s="229"/>
      <c r="C96" s="260" t="s">
        <v>148</v>
      </c>
      <c r="D96" s="232"/>
      <c r="E96" s="233">
        <v>6.3E-2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1"/>
      <c r="Z96" s="211"/>
      <c r="AA96" s="211"/>
      <c r="AB96" s="211"/>
      <c r="AC96" s="211"/>
      <c r="AD96" s="211"/>
      <c r="AE96" s="211"/>
      <c r="AF96" s="211"/>
      <c r="AG96" s="211" t="s">
        <v>108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5">
      <c r="A97" s="228"/>
      <c r="B97" s="229"/>
      <c r="C97" s="260" t="s">
        <v>138</v>
      </c>
      <c r="D97" s="232"/>
      <c r="E97" s="233"/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11"/>
      <c r="Z97" s="211"/>
      <c r="AA97" s="211"/>
      <c r="AB97" s="211"/>
      <c r="AC97" s="211"/>
      <c r="AD97" s="211"/>
      <c r="AE97" s="211"/>
      <c r="AF97" s="211"/>
      <c r="AG97" s="211" t="s">
        <v>108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5">
      <c r="A98" s="228"/>
      <c r="B98" s="229"/>
      <c r="C98" s="260" t="s">
        <v>151</v>
      </c>
      <c r="D98" s="232"/>
      <c r="E98" s="233">
        <v>0.24299999999999999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1"/>
      <c r="Z98" s="211"/>
      <c r="AA98" s="211"/>
      <c r="AB98" s="211"/>
      <c r="AC98" s="211"/>
      <c r="AD98" s="211"/>
      <c r="AE98" s="211"/>
      <c r="AF98" s="211"/>
      <c r="AG98" s="211" t="s">
        <v>108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5">
      <c r="A99" s="241">
        <v>18</v>
      </c>
      <c r="B99" s="242" t="s">
        <v>181</v>
      </c>
      <c r="C99" s="259" t="s">
        <v>182</v>
      </c>
      <c r="D99" s="243" t="s">
        <v>103</v>
      </c>
      <c r="E99" s="244">
        <v>30.5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4.8999999999999998E-4</v>
      </c>
      <c r="O99" s="244">
        <f>ROUND(E99*N99,2)</f>
        <v>0.01</v>
      </c>
      <c r="P99" s="244">
        <v>2.7E-2</v>
      </c>
      <c r="Q99" s="244">
        <f>ROUND(E99*P99,2)</f>
        <v>0.82</v>
      </c>
      <c r="R99" s="246"/>
      <c r="S99" s="246" t="s">
        <v>104</v>
      </c>
      <c r="T99" s="247" t="s">
        <v>104</v>
      </c>
      <c r="U99" s="231">
        <v>0.42199999999999999</v>
      </c>
      <c r="V99" s="231">
        <f>ROUND(E99*U99,2)</f>
        <v>12.87</v>
      </c>
      <c r="W99" s="231"/>
      <c r="X99" s="231" t="s">
        <v>105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106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5">
      <c r="A100" s="228"/>
      <c r="B100" s="229"/>
      <c r="C100" s="260" t="s">
        <v>125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108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5">
      <c r="A101" s="228"/>
      <c r="B101" s="229"/>
      <c r="C101" s="260" t="s">
        <v>183</v>
      </c>
      <c r="D101" s="232"/>
      <c r="E101" s="233">
        <v>16.2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108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5">
      <c r="A102" s="228"/>
      <c r="B102" s="229"/>
      <c r="C102" s="260" t="s">
        <v>184</v>
      </c>
      <c r="D102" s="232"/>
      <c r="E102" s="233">
        <v>14.3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108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5">
      <c r="A103" s="235" t="s">
        <v>99</v>
      </c>
      <c r="B103" s="236" t="s">
        <v>65</v>
      </c>
      <c r="C103" s="258" t="s">
        <v>66</v>
      </c>
      <c r="D103" s="237"/>
      <c r="E103" s="238"/>
      <c r="F103" s="239"/>
      <c r="G103" s="239">
        <f>SUMIF(AG104:AG104,"&lt;&gt;NOR",G104:G104)</f>
        <v>0</v>
      </c>
      <c r="H103" s="239"/>
      <c r="I103" s="239">
        <f>SUM(I104:I104)</f>
        <v>0</v>
      </c>
      <c r="J103" s="239"/>
      <c r="K103" s="239">
        <f>SUM(K104:K104)</f>
        <v>0</v>
      </c>
      <c r="L103" s="239"/>
      <c r="M103" s="239">
        <f>SUM(M104:M104)</f>
        <v>0</v>
      </c>
      <c r="N103" s="238"/>
      <c r="O103" s="238">
        <f>SUM(O104:O104)</f>
        <v>0</v>
      </c>
      <c r="P103" s="238"/>
      <c r="Q103" s="238">
        <f>SUM(Q104:Q104)</f>
        <v>0</v>
      </c>
      <c r="R103" s="239"/>
      <c r="S103" s="239"/>
      <c r="T103" s="240"/>
      <c r="U103" s="234"/>
      <c r="V103" s="234">
        <f>SUM(V104:V104)</f>
        <v>63.87</v>
      </c>
      <c r="W103" s="234"/>
      <c r="X103" s="234"/>
      <c r="AG103" t="s">
        <v>100</v>
      </c>
    </row>
    <row r="104" spans="1:60" outlineLevel="1" x14ac:dyDescent="0.25">
      <c r="A104" s="250">
        <v>19</v>
      </c>
      <c r="B104" s="251" t="s">
        <v>185</v>
      </c>
      <c r="C104" s="263" t="s">
        <v>186</v>
      </c>
      <c r="D104" s="252" t="s">
        <v>187</v>
      </c>
      <c r="E104" s="253">
        <v>20.277149999999999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21</v>
      </c>
      <c r="M104" s="255">
        <f>G104*(1+L104/100)</f>
        <v>0</v>
      </c>
      <c r="N104" s="253">
        <v>0</v>
      </c>
      <c r="O104" s="253">
        <f>ROUND(E104*N104,2)</f>
        <v>0</v>
      </c>
      <c r="P104" s="253">
        <v>0</v>
      </c>
      <c r="Q104" s="253">
        <f>ROUND(E104*P104,2)</f>
        <v>0</v>
      </c>
      <c r="R104" s="255"/>
      <c r="S104" s="255" t="s">
        <v>104</v>
      </c>
      <c r="T104" s="256" t="s">
        <v>104</v>
      </c>
      <c r="U104" s="231">
        <v>3.15</v>
      </c>
      <c r="V104" s="231">
        <f>ROUND(E104*U104,2)</f>
        <v>63.87</v>
      </c>
      <c r="W104" s="231"/>
      <c r="X104" s="231" t="s">
        <v>188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189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x14ac:dyDescent="0.25">
      <c r="A105" s="235" t="s">
        <v>99</v>
      </c>
      <c r="B105" s="236" t="s">
        <v>67</v>
      </c>
      <c r="C105" s="258" t="s">
        <v>68</v>
      </c>
      <c r="D105" s="237"/>
      <c r="E105" s="238"/>
      <c r="F105" s="239"/>
      <c r="G105" s="239">
        <f>SUMIF(AG106:AG108,"&lt;&gt;NOR",G106:G108)</f>
        <v>0</v>
      </c>
      <c r="H105" s="239"/>
      <c r="I105" s="239">
        <f>SUM(I106:I108)</f>
        <v>0</v>
      </c>
      <c r="J105" s="239"/>
      <c r="K105" s="239">
        <f>SUM(K106:K108)</f>
        <v>0</v>
      </c>
      <c r="L105" s="239"/>
      <c r="M105" s="239">
        <f>SUM(M106:M108)</f>
        <v>0</v>
      </c>
      <c r="N105" s="238"/>
      <c r="O105" s="238">
        <f>SUM(O106:O108)</f>
        <v>0</v>
      </c>
      <c r="P105" s="238"/>
      <c r="Q105" s="238">
        <f>SUM(Q106:Q108)</f>
        <v>0</v>
      </c>
      <c r="R105" s="239"/>
      <c r="S105" s="239"/>
      <c r="T105" s="240"/>
      <c r="U105" s="234"/>
      <c r="V105" s="234">
        <f>SUM(V106:V108)</f>
        <v>2.52</v>
      </c>
      <c r="W105" s="234"/>
      <c r="X105" s="234"/>
      <c r="AG105" t="s">
        <v>100</v>
      </c>
    </row>
    <row r="106" spans="1:60" outlineLevel="1" x14ac:dyDescent="0.25">
      <c r="A106" s="241">
        <v>20</v>
      </c>
      <c r="B106" s="242" t="s">
        <v>190</v>
      </c>
      <c r="C106" s="259" t="s">
        <v>191</v>
      </c>
      <c r="D106" s="243" t="s">
        <v>130</v>
      </c>
      <c r="E106" s="244">
        <v>5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8.5999999999999998E-4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104</v>
      </c>
      <c r="T106" s="247" t="s">
        <v>104</v>
      </c>
      <c r="U106" s="231">
        <v>0.504</v>
      </c>
      <c r="V106" s="231">
        <f>ROUND(E106*U106,2)</f>
        <v>2.52</v>
      </c>
      <c r="W106" s="231"/>
      <c r="X106" s="231" t="s">
        <v>105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106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5">
      <c r="A107" s="228"/>
      <c r="B107" s="229"/>
      <c r="C107" s="260" t="s">
        <v>192</v>
      </c>
      <c r="D107" s="232"/>
      <c r="E107" s="233"/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108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5">
      <c r="A108" s="228"/>
      <c r="B108" s="229"/>
      <c r="C108" s="260" t="s">
        <v>193</v>
      </c>
      <c r="D108" s="232"/>
      <c r="E108" s="233">
        <v>5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108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x14ac:dyDescent="0.25">
      <c r="A109" s="235" t="s">
        <v>99</v>
      </c>
      <c r="B109" s="236" t="s">
        <v>69</v>
      </c>
      <c r="C109" s="258" t="s">
        <v>70</v>
      </c>
      <c r="D109" s="237"/>
      <c r="E109" s="238"/>
      <c r="F109" s="239"/>
      <c r="G109" s="239">
        <f>SUMIF(AG110:AG116,"&lt;&gt;NOR",G110:G116)</f>
        <v>0</v>
      </c>
      <c r="H109" s="239"/>
      <c r="I109" s="239">
        <f>SUM(I110:I116)</f>
        <v>0</v>
      </c>
      <c r="J109" s="239"/>
      <c r="K109" s="239">
        <f>SUM(K110:K116)</f>
        <v>0</v>
      </c>
      <c r="L109" s="239"/>
      <c r="M109" s="239">
        <f>SUM(M110:M116)</f>
        <v>0</v>
      </c>
      <c r="N109" s="238"/>
      <c r="O109" s="238">
        <f>SUM(O110:O116)</f>
        <v>0</v>
      </c>
      <c r="P109" s="238"/>
      <c r="Q109" s="238">
        <f>SUM(Q110:Q116)</f>
        <v>0</v>
      </c>
      <c r="R109" s="239"/>
      <c r="S109" s="239"/>
      <c r="T109" s="240"/>
      <c r="U109" s="234"/>
      <c r="V109" s="234">
        <f>SUM(V110:V116)</f>
        <v>7.88</v>
      </c>
      <c r="W109" s="234"/>
      <c r="X109" s="234"/>
      <c r="AG109" t="s">
        <v>100</v>
      </c>
    </row>
    <row r="110" spans="1:60" outlineLevel="1" x14ac:dyDescent="0.25">
      <c r="A110" s="250">
        <v>21</v>
      </c>
      <c r="B110" s="251" t="s">
        <v>194</v>
      </c>
      <c r="C110" s="263" t="s">
        <v>195</v>
      </c>
      <c r="D110" s="252" t="s">
        <v>187</v>
      </c>
      <c r="E110" s="253">
        <v>2.0061</v>
      </c>
      <c r="F110" s="254"/>
      <c r="G110" s="255">
        <f>ROUND(E110*F110,2)</f>
        <v>0</v>
      </c>
      <c r="H110" s="254"/>
      <c r="I110" s="255">
        <f>ROUND(E110*H110,2)</f>
        <v>0</v>
      </c>
      <c r="J110" s="254"/>
      <c r="K110" s="255">
        <f>ROUND(E110*J110,2)</f>
        <v>0</v>
      </c>
      <c r="L110" s="255">
        <v>21</v>
      </c>
      <c r="M110" s="255">
        <f>G110*(1+L110/100)</f>
        <v>0</v>
      </c>
      <c r="N110" s="253">
        <v>0</v>
      </c>
      <c r="O110" s="253">
        <f>ROUND(E110*N110,2)</f>
        <v>0</v>
      </c>
      <c r="P110" s="253">
        <v>0</v>
      </c>
      <c r="Q110" s="253">
        <f>ROUND(E110*P110,2)</f>
        <v>0</v>
      </c>
      <c r="R110" s="255"/>
      <c r="S110" s="255" t="s">
        <v>104</v>
      </c>
      <c r="T110" s="256" t="s">
        <v>104</v>
      </c>
      <c r="U110" s="231">
        <v>0.27700000000000002</v>
      </c>
      <c r="V110" s="231">
        <f>ROUND(E110*U110,2)</f>
        <v>0.56000000000000005</v>
      </c>
      <c r="W110" s="231"/>
      <c r="X110" s="231" t="s">
        <v>196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197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50">
        <v>22</v>
      </c>
      <c r="B111" s="251" t="s">
        <v>198</v>
      </c>
      <c r="C111" s="263" t="s">
        <v>199</v>
      </c>
      <c r="D111" s="252" t="s">
        <v>187</v>
      </c>
      <c r="E111" s="253">
        <v>2.0061</v>
      </c>
      <c r="F111" s="254"/>
      <c r="G111" s="255">
        <f>ROUND(E111*F111,2)</f>
        <v>0</v>
      </c>
      <c r="H111" s="254"/>
      <c r="I111" s="255">
        <f>ROUND(E111*H111,2)</f>
        <v>0</v>
      </c>
      <c r="J111" s="254"/>
      <c r="K111" s="255">
        <f>ROUND(E111*J111,2)</f>
        <v>0</v>
      </c>
      <c r="L111" s="255">
        <v>21</v>
      </c>
      <c r="M111" s="255">
        <f>G111*(1+L111/100)</f>
        <v>0</v>
      </c>
      <c r="N111" s="253">
        <v>0</v>
      </c>
      <c r="O111" s="253">
        <f>ROUND(E111*N111,2)</f>
        <v>0</v>
      </c>
      <c r="P111" s="253">
        <v>0</v>
      </c>
      <c r="Q111" s="253">
        <f>ROUND(E111*P111,2)</f>
        <v>0</v>
      </c>
      <c r="R111" s="255"/>
      <c r="S111" s="255" t="s">
        <v>104</v>
      </c>
      <c r="T111" s="256" t="s">
        <v>104</v>
      </c>
      <c r="U111" s="231">
        <v>2.0089999999999999</v>
      </c>
      <c r="V111" s="231">
        <f>ROUND(E111*U111,2)</f>
        <v>4.03</v>
      </c>
      <c r="W111" s="231"/>
      <c r="X111" s="231" t="s">
        <v>196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197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5">
      <c r="A112" s="250">
        <v>23</v>
      </c>
      <c r="B112" s="251" t="s">
        <v>200</v>
      </c>
      <c r="C112" s="263" t="s">
        <v>201</v>
      </c>
      <c r="D112" s="252" t="s">
        <v>187</v>
      </c>
      <c r="E112" s="253">
        <v>2.0061</v>
      </c>
      <c r="F112" s="254"/>
      <c r="G112" s="255">
        <f>ROUND(E112*F112,2)</f>
        <v>0</v>
      </c>
      <c r="H112" s="254"/>
      <c r="I112" s="255">
        <f>ROUND(E112*H112,2)</f>
        <v>0</v>
      </c>
      <c r="J112" s="254"/>
      <c r="K112" s="255">
        <f>ROUND(E112*J112,2)</f>
        <v>0</v>
      </c>
      <c r="L112" s="255">
        <v>21</v>
      </c>
      <c r="M112" s="255">
        <f>G112*(1+L112/100)</f>
        <v>0</v>
      </c>
      <c r="N112" s="253">
        <v>0</v>
      </c>
      <c r="O112" s="253">
        <f>ROUND(E112*N112,2)</f>
        <v>0</v>
      </c>
      <c r="P112" s="253">
        <v>0</v>
      </c>
      <c r="Q112" s="253">
        <f>ROUND(E112*P112,2)</f>
        <v>0</v>
      </c>
      <c r="R112" s="255"/>
      <c r="S112" s="255" t="s">
        <v>104</v>
      </c>
      <c r="T112" s="256" t="s">
        <v>104</v>
      </c>
      <c r="U112" s="231">
        <v>0.49</v>
      </c>
      <c r="V112" s="231">
        <f>ROUND(E112*U112,2)</f>
        <v>0.98</v>
      </c>
      <c r="W112" s="231"/>
      <c r="X112" s="231" t="s">
        <v>196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197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5">
      <c r="A113" s="250">
        <v>24</v>
      </c>
      <c r="B113" s="251" t="s">
        <v>202</v>
      </c>
      <c r="C113" s="263" t="s">
        <v>203</v>
      </c>
      <c r="D113" s="252" t="s">
        <v>187</v>
      </c>
      <c r="E113" s="253">
        <v>18.0549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21</v>
      </c>
      <c r="M113" s="255">
        <f>G113*(1+L113/100)</f>
        <v>0</v>
      </c>
      <c r="N113" s="253">
        <v>0</v>
      </c>
      <c r="O113" s="253">
        <f>ROUND(E113*N113,2)</f>
        <v>0</v>
      </c>
      <c r="P113" s="253">
        <v>0</v>
      </c>
      <c r="Q113" s="253">
        <f>ROUND(E113*P113,2)</f>
        <v>0</v>
      </c>
      <c r="R113" s="255"/>
      <c r="S113" s="255" t="s">
        <v>104</v>
      </c>
      <c r="T113" s="256" t="s">
        <v>104</v>
      </c>
      <c r="U113" s="231">
        <v>0</v>
      </c>
      <c r="V113" s="231">
        <f>ROUND(E113*U113,2)</f>
        <v>0</v>
      </c>
      <c r="W113" s="231"/>
      <c r="X113" s="231" t="s">
        <v>196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197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5">
      <c r="A114" s="250">
        <v>25</v>
      </c>
      <c r="B114" s="251" t="s">
        <v>204</v>
      </c>
      <c r="C114" s="263" t="s">
        <v>205</v>
      </c>
      <c r="D114" s="252" t="s">
        <v>187</v>
      </c>
      <c r="E114" s="253">
        <v>2.0061</v>
      </c>
      <c r="F114" s="254"/>
      <c r="G114" s="255">
        <f>ROUND(E114*F114,2)</f>
        <v>0</v>
      </c>
      <c r="H114" s="254"/>
      <c r="I114" s="255">
        <f>ROUND(E114*H114,2)</f>
        <v>0</v>
      </c>
      <c r="J114" s="254"/>
      <c r="K114" s="255">
        <f>ROUND(E114*J114,2)</f>
        <v>0</v>
      </c>
      <c r="L114" s="255">
        <v>21</v>
      </c>
      <c r="M114" s="255">
        <f>G114*(1+L114/100)</f>
        <v>0</v>
      </c>
      <c r="N114" s="253">
        <v>0</v>
      </c>
      <c r="O114" s="253">
        <f>ROUND(E114*N114,2)</f>
        <v>0</v>
      </c>
      <c r="P114" s="253">
        <v>0</v>
      </c>
      <c r="Q114" s="253">
        <f>ROUND(E114*P114,2)</f>
        <v>0</v>
      </c>
      <c r="R114" s="255"/>
      <c r="S114" s="255" t="s">
        <v>104</v>
      </c>
      <c r="T114" s="256" t="s">
        <v>104</v>
      </c>
      <c r="U114" s="231">
        <v>0.94199999999999995</v>
      </c>
      <c r="V114" s="231">
        <f>ROUND(E114*U114,2)</f>
        <v>1.89</v>
      </c>
      <c r="W114" s="231"/>
      <c r="X114" s="231" t="s">
        <v>196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197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5">
      <c r="A115" s="250">
        <v>26</v>
      </c>
      <c r="B115" s="251" t="s">
        <v>206</v>
      </c>
      <c r="C115" s="263" t="s">
        <v>207</v>
      </c>
      <c r="D115" s="252" t="s">
        <v>187</v>
      </c>
      <c r="E115" s="253">
        <v>4.0122</v>
      </c>
      <c r="F115" s="254"/>
      <c r="G115" s="255">
        <f>ROUND(E115*F115,2)</f>
        <v>0</v>
      </c>
      <c r="H115" s="254"/>
      <c r="I115" s="255">
        <f>ROUND(E115*H115,2)</f>
        <v>0</v>
      </c>
      <c r="J115" s="254"/>
      <c r="K115" s="255">
        <f>ROUND(E115*J115,2)</f>
        <v>0</v>
      </c>
      <c r="L115" s="255">
        <v>21</v>
      </c>
      <c r="M115" s="255">
        <f>G115*(1+L115/100)</f>
        <v>0</v>
      </c>
      <c r="N115" s="253">
        <v>0</v>
      </c>
      <c r="O115" s="253">
        <f>ROUND(E115*N115,2)</f>
        <v>0</v>
      </c>
      <c r="P115" s="253">
        <v>0</v>
      </c>
      <c r="Q115" s="253">
        <f>ROUND(E115*P115,2)</f>
        <v>0</v>
      </c>
      <c r="R115" s="255"/>
      <c r="S115" s="255" t="s">
        <v>104</v>
      </c>
      <c r="T115" s="256" t="s">
        <v>104</v>
      </c>
      <c r="U115" s="231">
        <v>0.105</v>
      </c>
      <c r="V115" s="231">
        <f>ROUND(E115*U115,2)</f>
        <v>0.42</v>
      </c>
      <c r="W115" s="231"/>
      <c r="X115" s="231" t="s">
        <v>196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197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ht="20.399999999999999" outlineLevel="1" x14ac:dyDescent="0.25">
      <c r="A116" s="250">
        <v>27</v>
      </c>
      <c r="B116" s="251" t="s">
        <v>208</v>
      </c>
      <c r="C116" s="263" t="s">
        <v>209</v>
      </c>
      <c r="D116" s="252" t="s">
        <v>187</v>
      </c>
      <c r="E116" s="253">
        <v>2.0061</v>
      </c>
      <c r="F116" s="254"/>
      <c r="G116" s="255">
        <f>ROUND(E116*F116,2)</f>
        <v>0</v>
      </c>
      <c r="H116" s="254"/>
      <c r="I116" s="255">
        <f>ROUND(E116*H116,2)</f>
        <v>0</v>
      </c>
      <c r="J116" s="254"/>
      <c r="K116" s="255">
        <f>ROUND(E116*J116,2)</f>
        <v>0</v>
      </c>
      <c r="L116" s="255">
        <v>21</v>
      </c>
      <c r="M116" s="255">
        <f>G116*(1+L116/100)</f>
        <v>0</v>
      </c>
      <c r="N116" s="253">
        <v>0</v>
      </c>
      <c r="O116" s="253">
        <f>ROUND(E116*N116,2)</f>
        <v>0</v>
      </c>
      <c r="P116" s="253">
        <v>0</v>
      </c>
      <c r="Q116" s="253">
        <f>ROUND(E116*P116,2)</f>
        <v>0</v>
      </c>
      <c r="R116" s="255"/>
      <c r="S116" s="255" t="s">
        <v>104</v>
      </c>
      <c r="T116" s="256" t="s">
        <v>104</v>
      </c>
      <c r="U116" s="231">
        <v>0</v>
      </c>
      <c r="V116" s="231">
        <f>ROUND(E116*U116,2)</f>
        <v>0</v>
      </c>
      <c r="W116" s="231"/>
      <c r="X116" s="231" t="s">
        <v>196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197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x14ac:dyDescent="0.25">
      <c r="A117" s="235" t="s">
        <v>99</v>
      </c>
      <c r="B117" s="236" t="s">
        <v>72</v>
      </c>
      <c r="C117" s="258" t="s">
        <v>29</v>
      </c>
      <c r="D117" s="237"/>
      <c r="E117" s="238"/>
      <c r="F117" s="239"/>
      <c r="G117" s="239">
        <f>SUMIF(AG118:AG122,"&lt;&gt;NOR",G118:G122)</f>
        <v>0</v>
      </c>
      <c r="H117" s="239"/>
      <c r="I117" s="239">
        <f>SUM(I118:I122)</f>
        <v>0</v>
      </c>
      <c r="J117" s="239"/>
      <c r="K117" s="239">
        <f>SUM(K118:K122)</f>
        <v>0</v>
      </c>
      <c r="L117" s="239"/>
      <c r="M117" s="239">
        <f>SUM(M118:M122)</f>
        <v>0</v>
      </c>
      <c r="N117" s="238"/>
      <c r="O117" s="238">
        <f>SUM(O118:O122)</f>
        <v>0</v>
      </c>
      <c r="P117" s="238"/>
      <c r="Q117" s="238">
        <f>SUM(Q118:Q122)</f>
        <v>0</v>
      </c>
      <c r="R117" s="239"/>
      <c r="S117" s="239"/>
      <c r="T117" s="240"/>
      <c r="U117" s="234"/>
      <c r="V117" s="234">
        <f>SUM(V118:V122)</f>
        <v>0</v>
      </c>
      <c r="W117" s="234"/>
      <c r="X117" s="234"/>
      <c r="AG117" t="s">
        <v>100</v>
      </c>
    </row>
    <row r="118" spans="1:60" outlineLevel="1" x14ac:dyDescent="0.25">
      <c r="A118" s="241">
        <v>28</v>
      </c>
      <c r="B118" s="242" t="s">
        <v>210</v>
      </c>
      <c r="C118" s="259" t="s">
        <v>211</v>
      </c>
      <c r="D118" s="243" t="s">
        <v>212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6"/>
      <c r="S118" s="246" t="s">
        <v>173</v>
      </c>
      <c r="T118" s="247" t="s">
        <v>174</v>
      </c>
      <c r="U118" s="231">
        <v>0</v>
      </c>
      <c r="V118" s="231">
        <f>ROUND(E118*U118,2)</f>
        <v>0</v>
      </c>
      <c r="W118" s="231"/>
      <c r="X118" s="231" t="s">
        <v>213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214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5">
      <c r="A119" s="228"/>
      <c r="B119" s="229"/>
      <c r="C119" s="261" t="s">
        <v>215</v>
      </c>
      <c r="D119" s="248"/>
      <c r="E119" s="248"/>
      <c r="F119" s="248"/>
      <c r="G119" s="248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118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28"/>
      <c r="B120" s="229"/>
      <c r="C120" s="262" t="s">
        <v>216</v>
      </c>
      <c r="D120" s="249"/>
      <c r="E120" s="249"/>
      <c r="F120" s="249"/>
      <c r="G120" s="249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118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5">
      <c r="A121" s="228"/>
      <c r="B121" s="229"/>
      <c r="C121" s="262" t="s">
        <v>217</v>
      </c>
      <c r="D121" s="249"/>
      <c r="E121" s="249"/>
      <c r="F121" s="249"/>
      <c r="G121" s="249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118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5">
      <c r="A122" s="228"/>
      <c r="B122" s="229"/>
      <c r="C122" s="262" t="s">
        <v>218</v>
      </c>
      <c r="D122" s="249"/>
      <c r="E122" s="249"/>
      <c r="F122" s="249"/>
      <c r="G122" s="249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118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x14ac:dyDescent="0.25">
      <c r="A123" s="3"/>
      <c r="B123" s="4"/>
      <c r="C123" s="26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86</v>
      </c>
    </row>
    <row r="124" spans="1:60" x14ac:dyDescent="0.25">
      <c r="A124" s="214"/>
      <c r="B124" s="215" t="s">
        <v>31</v>
      </c>
      <c r="C124" s="265"/>
      <c r="D124" s="216"/>
      <c r="E124" s="217"/>
      <c r="F124" s="217"/>
      <c r="G124" s="257">
        <f>G8+G29+G58+G70+G84+G87+G103+G105+G109+G117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219</v>
      </c>
    </row>
    <row r="125" spans="1:60" x14ac:dyDescent="0.25">
      <c r="A125" s="3"/>
      <c r="B125" s="4"/>
      <c r="C125" s="264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3"/>
      <c r="B126" s="4"/>
      <c r="C126" s="26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218" t="s">
        <v>220</v>
      </c>
      <c r="B127" s="218"/>
      <c r="C127" s="26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5">
      <c r="A128" s="219"/>
      <c r="B128" s="220"/>
      <c r="C128" s="267"/>
      <c r="D128" s="220"/>
      <c r="E128" s="220"/>
      <c r="F128" s="220"/>
      <c r="G128" s="22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221</v>
      </c>
    </row>
    <row r="129" spans="1:33" x14ac:dyDescent="0.25">
      <c r="A129" s="222"/>
      <c r="B129" s="223"/>
      <c r="C129" s="268"/>
      <c r="D129" s="223"/>
      <c r="E129" s="223"/>
      <c r="F129" s="223"/>
      <c r="G129" s="22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2"/>
      <c r="B130" s="223"/>
      <c r="C130" s="268"/>
      <c r="D130" s="223"/>
      <c r="E130" s="223"/>
      <c r="F130" s="223"/>
      <c r="G130" s="22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2"/>
      <c r="B131" s="223"/>
      <c r="C131" s="268"/>
      <c r="D131" s="223"/>
      <c r="E131" s="223"/>
      <c r="F131" s="223"/>
      <c r="G131" s="22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225"/>
      <c r="B132" s="226"/>
      <c r="C132" s="269"/>
      <c r="D132" s="226"/>
      <c r="E132" s="226"/>
      <c r="F132" s="226"/>
      <c r="G132" s="22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A133" s="3"/>
      <c r="B133" s="4"/>
      <c r="C133" s="26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5">
      <c r="C134" s="270"/>
      <c r="D134" s="10"/>
      <c r="AG134" t="s">
        <v>222</v>
      </c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5">
    <mergeCell ref="C72:G72"/>
    <mergeCell ref="C119:G119"/>
    <mergeCell ref="C120:G120"/>
    <mergeCell ref="C121:G121"/>
    <mergeCell ref="C122:G122"/>
    <mergeCell ref="A1:G1"/>
    <mergeCell ref="C2:G2"/>
    <mergeCell ref="C3:G3"/>
    <mergeCell ref="C4:G4"/>
    <mergeCell ref="A127:C127"/>
    <mergeCell ref="A128:G132"/>
    <mergeCell ref="C18:G18"/>
    <mergeCell ref="C19:G19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02 2021008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2021008 Pol'!Názvy_tisku</vt:lpstr>
      <vt:lpstr>oadresa</vt:lpstr>
      <vt:lpstr>Stavba!Objednatel</vt:lpstr>
      <vt:lpstr>Stavba!Objekt</vt:lpstr>
      <vt:lpstr>'02 2021008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2022-01-24T10:01:47Z</dcterms:modified>
</cp:coreProperties>
</file>