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5440" windowHeight="15840"/>
  </bookViews>
  <sheets>
    <sheet name="Stavba" sheetId="1" r:id="rId1"/>
    <sheet name="VzorPolozky" sheetId="10" state="hidden" r:id="rId2"/>
    <sheet name="01.1 2020016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'01.1 2020016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'01.1 2020016 Pol'!$A$1:$W$83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Z47" i="12"/>
  <c r="G9"/>
  <c r="I9"/>
  <c r="K9"/>
  <c r="M9"/>
  <c r="O9"/>
  <c r="Q9"/>
  <c r="U9"/>
  <c r="G11"/>
  <c r="I11"/>
  <c r="K11"/>
  <c r="O11"/>
  <c r="Q11"/>
  <c r="U11"/>
  <c r="G12"/>
  <c r="M12" s="1"/>
  <c r="I12"/>
  <c r="K12"/>
  <c r="O12"/>
  <c r="Q12"/>
  <c r="U12"/>
  <c r="G13"/>
  <c r="M13" s="1"/>
  <c r="I13"/>
  <c r="K13"/>
  <c r="O13"/>
  <c r="Q13"/>
  <c r="U13"/>
  <c r="G14"/>
  <c r="I14"/>
  <c r="K14"/>
  <c r="M14"/>
  <c r="O14"/>
  <c r="Q14"/>
  <c r="U14"/>
  <c r="G15"/>
  <c r="M15" s="1"/>
  <c r="I15"/>
  <c r="K15"/>
  <c r="O15"/>
  <c r="Q15"/>
  <c r="U15"/>
  <c r="G17"/>
  <c r="I17"/>
  <c r="K17"/>
  <c r="O17"/>
  <c r="Q17"/>
  <c r="U17"/>
  <c r="G19"/>
  <c r="M19" s="1"/>
  <c r="I19"/>
  <c r="K19"/>
  <c r="O19"/>
  <c r="Q19"/>
  <c r="U19"/>
  <c r="G22"/>
  <c r="M22" s="1"/>
  <c r="I22"/>
  <c r="K22"/>
  <c r="O22"/>
  <c r="Q22"/>
  <c r="U22"/>
  <c r="G26"/>
  <c r="I26"/>
  <c r="K26"/>
  <c r="O26"/>
  <c r="O25" s="1"/>
  <c r="Q26"/>
  <c r="U26"/>
  <c r="U25" s="1"/>
  <c r="G31"/>
  <c r="I31"/>
  <c r="I25" s="1"/>
  <c r="K31"/>
  <c r="M31"/>
  <c r="O31"/>
  <c r="Q31"/>
  <c r="Q25" s="1"/>
  <c r="U31"/>
  <c r="G36"/>
  <c r="M36" s="1"/>
  <c r="M35" s="1"/>
  <c r="I36"/>
  <c r="I35" s="1"/>
  <c r="K36"/>
  <c r="K35" s="1"/>
  <c r="O36"/>
  <c r="O35" s="1"/>
  <c r="Q36"/>
  <c r="Q35" s="1"/>
  <c r="U36"/>
  <c r="U35" s="1"/>
  <c r="G42"/>
  <c r="I42"/>
  <c r="I41" s="1"/>
  <c r="K42"/>
  <c r="M42"/>
  <c r="O42"/>
  <c r="Q42"/>
  <c r="U42"/>
  <c r="G46"/>
  <c r="I46"/>
  <c r="K46"/>
  <c r="O46"/>
  <c r="Q46"/>
  <c r="U46"/>
  <c r="G48"/>
  <c r="M48" s="1"/>
  <c r="I48"/>
  <c r="K48"/>
  <c r="O48"/>
  <c r="Q48"/>
  <c r="U48"/>
  <c r="K52"/>
  <c r="U52"/>
  <c r="G53"/>
  <c r="G52" s="1"/>
  <c r="I54" i="1" s="1"/>
  <c r="I53" i="12"/>
  <c r="I52" s="1"/>
  <c r="K53"/>
  <c r="M53"/>
  <c r="M52" s="1"/>
  <c r="O53"/>
  <c r="O52" s="1"/>
  <c r="Q53"/>
  <c r="Q52" s="1"/>
  <c r="U53"/>
  <c r="G55"/>
  <c r="M55" s="1"/>
  <c r="I55"/>
  <c r="K55"/>
  <c r="O55"/>
  <c r="Q55"/>
  <c r="U55"/>
  <c r="G56"/>
  <c r="I56"/>
  <c r="K56"/>
  <c r="O56"/>
  <c r="O54" s="1"/>
  <c r="Q56"/>
  <c r="U56"/>
  <c r="U54" s="1"/>
  <c r="G59"/>
  <c r="I59"/>
  <c r="K59"/>
  <c r="O59"/>
  <c r="Q59"/>
  <c r="U59"/>
  <c r="G60"/>
  <c r="I60"/>
  <c r="K60"/>
  <c r="M60"/>
  <c r="O60"/>
  <c r="Q60"/>
  <c r="U60"/>
  <c r="G61"/>
  <c r="M61" s="1"/>
  <c r="I61"/>
  <c r="K61"/>
  <c r="O61"/>
  <c r="Q61"/>
  <c r="U61"/>
  <c r="G62"/>
  <c r="M62" s="1"/>
  <c r="I62"/>
  <c r="K62"/>
  <c r="O62"/>
  <c r="Q62"/>
  <c r="U62"/>
  <c r="G63"/>
  <c r="M63" s="1"/>
  <c r="I63"/>
  <c r="K63"/>
  <c r="O63"/>
  <c r="Q63"/>
  <c r="U63"/>
  <c r="G64"/>
  <c r="I64"/>
  <c r="K64"/>
  <c r="M64"/>
  <c r="O64"/>
  <c r="Q64"/>
  <c r="U64"/>
  <c r="G65"/>
  <c r="M65" s="1"/>
  <c r="I65"/>
  <c r="K65"/>
  <c r="O65"/>
  <c r="Q65"/>
  <c r="U65"/>
  <c r="I66"/>
  <c r="G67"/>
  <c r="G66" s="1"/>
  <c r="I57" i="1" s="1"/>
  <c r="I19" s="1"/>
  <c r="I67" i="12"/>
  <c r="K67"/>
  <c r="K66" s="1"/>
  <c r="O67"/>
  <c r="O66" s="1"/>
  <c r="Q67"/>
  <c r="Q66" s="1"/>
  <c r="U67"/>
  <c r="U66" s="1"/>
  <c r="AD73"/>
  <c r="F41" i="1" s="1"/>
  <c r="H41" s="1"/>
  <c r="I41" s="1"/>
  <c r="AE73" i="12"/>
  <c r="G41" i="1" s="1"/>
  <c r="I20"/>
  <c r="I18"/>
  <c r="Q58" i="12" l="1"/>
  <c r="I58"/>
  <c r="U58"/>
  <c r="O58"/>
  <c r="K41"/>
  <c r="G41"/>
  <c r="I53" i="1" s="1"/>
  <c r="Q41" i="12"/>
  <c r="G35"/>
  <c r="I52" i="1" s="1"/>
  <c r="K16" i="12"/>
  <c r="G16"/>
  <c r="I50" i="1" s="1"/>
  <c r="K8" i="12"/>
  <c r="G8"/>
  <c r="Q8"/>
  <c r="I8"/>
  <c r="F39" i="1"/>
  <c r="F40"/>
  <c r="K58" i="12"/>
  <c r="G58"/>
  <c r="I56" i="1" s="1"/>
  <c r="K54" i="12"/>
  <c r="G54"/>
  <c r="I55" i="1" s="1"/>
  <c r="I17" s="1"/>
  <c r="Q54" i="12"/>
  <c r="I54"/>
  <c r="U41"/>
  <c r="O41"/>
  <c r="K25"/>
  <c r="G25"/>
  <c r="I51" i="1" s="1"/>
  <c r="Q16" i="12"/>
  <c r="I16"/>
  <c r="U16"/>
  <c r="O16"/>
  <c r="U8"/>
  <c r="O8"/>
  <c r="G39" i="1"/>
  <c r="G42" s="1"/>
  <c r="G25" s="1"/>
  <c r="A25" s="1"/>
  <c r="G40"/>
  <c r="G26"/>
  <c r="A26"/>
  <c r="M67" i="12"/>
  <c r="M66" s="1"/>
  <c r="M59"/>
  <c r="M58" s="1"/>
  <c r="M56"/>
  <c r="M54" s="1"/>
  <c r="M46"/>
  <c r="M41" s="1"/>
  <c r="M26"/>
  <c r="M25" s="1"/>
  <c r="M17"/>
  <c r="M16" s="1"/>
  <c r="M11"/>
  <c r="M8" s="1"/>
  <c r="J28" i="1"/>
  <c r="J26"/>
  <c r="G38"/>
  <c r="F38"/>
  <c r="J23"/>
  <c r="J24"/>
  <c r="J25"/>
  <c r="J27"/>
  <c r="E24"/>
  <c r="E26"/>
  <c r="G73" i="12" l="1"/>
  <c r="I49" i="1"/>
  <c r="H39"/>
  <c r="F42"/>
  <c r="H40"/>
  <c r="I40" s="1"/>
  <c r="H42" l="1"/>
  <c r="I39"/>
  <c r="I42" s="1"/>
  <c r="G23"/>
  <c r="A23" s="1"/>
  <c r="G28"/>
  <c r="I58"/>
  <c r="I16"/>
  <c r="I21" s="1"/>
  <c r="A24"/>
  <c r="G24"/>
  <c r="A27" s="1"/>
  <c r="J57" l="1"/>
  <c r="J52"/>
  <c r="J50"/>
  <c r="J51"/>
  <c r="J53"/>
  <c r="J55"/>
  <c r="J49"/>
  <c r="J54"/>
  <c r="J56"/>
  <c r="J41"/>
  <c r="J40"/>
  <c r="J39"/>
  <c r="J42" s="1"/>
  <c r="A29"/>
  <c r="G29"/>
  <c r="G27" s="1"/>
  <c r="J58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<sst xmlns="http://schemas.openxmlformats.org/spreadsheetml/2006/main" count="398" uniqueCount="203">
  <si>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</si>
  <si>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</si>
  <si>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</si>
  <si>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</si>
  <si>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</si>
  <si>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</si>
  <si>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</si>
  <si>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</si>
  <si>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</si>
  <si>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</si>
  <si>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</si>
  <si>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</si>
  <si>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</si>
  <si>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</si>
  <si>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</si>
  <si>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</si>
  <si>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</si>
  <si>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</si>
  <si>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</si>
  <si>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</si>
  <si>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</si>
  <si>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</si>
  <si>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</si>
  <si>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</si>
  <si>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</si>
  <si>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</si>
  <si>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</si>
  <si>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</si>
  <si>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</si>
  <si>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</si>
  <si>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</si>
  <si>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</si>
  <si>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</si>
  <si>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</si>
  <si>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</si>
  <si>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</si>
  <si>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</si>
  <si>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</si>
  <si>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</si>
  <si>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</si>
  <si>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</si>
  <si>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2020016</t>
  </si>
  <si>
    <t>Sloup v Čechách</t>
  </si>
  <si>
    <t>01.1</t>
  </si>
  <si>
    <t>Oprava krypty I.etapa - 2020</t>
  </si>
  <si>
    <t>Objekt:</t>
  </si>
  <si>
    <t>Rozpočet:</t>
  </si>
  <si>
    <t>Kaple sv. Jana Nepomuckého, Sloup v Čechách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</si>
  <si>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</si>
  <si>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</si>
  <si>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</si>
  <si>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</si>
  <si>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</si>
  <si>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</si>
  <si>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</si>
  <si>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</si>
  <si>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</si>
  <si>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</si>
  <si>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</si>
  <si>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</si>
  <si>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</si>
  <si>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</si>
  <si>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</si>
  <si>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</si>
  <si>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</si>
  <si>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</si>
  <si>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</si>
  <si>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</si>
  <si>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</si>
  <si>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</si>
  <si>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</si>
  <si>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</si>
  <si>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</si>
  <si>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</si>
  <si>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</si>
  <si>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</si>
  <si>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</si>
  <si>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</si>
  <si>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</si>
  <si>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</si>
  <si>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</si>
  <si>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</si>
  <si>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</si>
  <si>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</si>
  <si>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</si>
  <si>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</si>
  <si>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</si>
  <si>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</si>
  <si>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</si>
  <si>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</si>
  <si>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</si>
  <si>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</si>
  <si>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</si>
  <si>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</si>
  <si>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</si>
  <si>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</si>
  <si>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</si>
  <si>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</si>
  <si>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139711101R00</t>
  </si>
  <si>
    <t>Vykopávka v uzavřených prostorách v hor.1-4</t>
  </si>
  <si>
    <t>m3</t>
  </si>
  <si>
    <t>RTS 20/ I</t>
  </si>
  <si>
    <t>Práce</t>
  </si>
  <si>
    <t>POL1_</t>
  </si>
  <si>
    <t>pod základem : 1,9*1,2*0,5</t>
  </si>
  <si>
    <t>VV</t>
  </si>
  <si>
    <t>161101601R00</t>
  </si>
  <si>
    <t>Vytažení výkopku z pod základů, hor 1-4, hl.do 2 m</t>
  </si>
  <si>
    <t>162701105R00</t>
  </si>
  <si>
    <t>Vodorovné přemístění výkopku z hor.1-4 do 10000 m</t>
  </si>
  <si>
    <t>162201201R00</t>
  </si>
  <si>
    <t>Vodorovné přemíst. výkopku nošením hor.1-4, do 10m</t>
  </si>
  <si>
    <t>167101201R00</t>
  </si>
  <si>
    <t>Nakládání výkopku z hor.1 ÷ 4 - ručně</t>
  </si>
  <si>
    <t>199000002R00</t>
  </si>
  <si>
    <t>Poplatek za skládku horniny 1- 4</t>
  </si>
  <si>
    <t>279232511R00</t>
  </si>
  <si>
    <t>Postupná podezdívka základového zdiva cihlami - bez dodávky cihel</t>
  </si>
  <si>
    <t>1,9*1,2*1,9*2</t>
  </si>
  <si>
    <t>59515030R</t>
  </si>
  <si>
    <t>CIHLA betonová 65x290x140 přírodní</t>
  </si>
  <si>
    <t>kus</t>
  </si>
  <si>
    <t>SPCM</t>
  </si>
  <si>
    <t>Specifikace</t>
  </si>
  <si>
    <t>POL3_</t>
  </si>
  <si>
    <t>1,9*1,05*1,9*2*277</t>
  </si>
  <si>
    <t>1-0,937</t>
  </si>
  <si>
    <t>59610018R</t>
  </si>
  <si>
    <t>Cihla plná CP 29x14x6,5 cm  P 40 MPa</t>
  </si>
  <si>
    <t>1000 ks</t>
  </si>
  <si>
    <t>1,9*0,15*1,9*2*277*0,01</t>
  </si>
  <si>
    <t>1-0,99991</t>
  </si>
  <si>
    <t>411353101R00</t>
  </si>
  <si>
    <t>Bednění kleneb tvaru válce r nad 1 m - zřízení</t>
  </si>
  <si>
    <t>m2</t>
  </si>
  <si>
    <t>Včetně pomocného lešení o výšce podlahy do 1900 mm a pro zatížení do 1,5 kPa.</t>
  </si>
  <si>
    <t>POP</t>
  </si>
  <si>
    <t xml:space="preserve">vstupní šíje - spodní část : </t>
  </si>
  <si>
    <t>3,75*2,8</t>
  </si>
  <si>
    <t>1,9*0,9</t>
  </si>
  <si>
    <t>411353102R00</t>
  </si>
  <si>
    <t>Bednění kleneb tvaru válce r nad 1 m - odstranění</t>
  </si>
  <si>
    <t>95.01</t>
  </si>
  <si>
    <t>Dodávka a montáž - vstupní portál 1800/2600</t>
  </si>
  <si>
    <t xml:space="preserve">ks    </t>
  </si>
  <si>
    <t>Indiv</t>
  </si>
  <si>
    <t>- demontáž stávajícího kamenného ostění levá strana- očištění doplnění a zpětná montáž</t>
  </si>
  <si>
    <t>- ostění pravá strana - "slepení", doplnění a znovu osazení</t>
  </si>
  <si>
    <t>- materiál pískovec shodný se stávajícím</t>
  </si>
  <si>
    <t>971028591R00</t>
  </si>
  <si>
    <t>Vybourání otvorů zeď smíš. pl. 1 m2, nad 90 cm</t>
  </si>
  <si>
    <t xml:space="preserve">základy pod  nárožím : </t>
  </si>
  <si>
    <t>1,9*1,2*1,9*1</t>
  </si>
  <si>
    <t>1,9*1,2*1,9*0,3</t>
  </si>
  <si>
    <t>979021111R00</t>
  </si>
  <si>
    <t>Výběr a sbírání kamene ručně ze suti s očištěním</t>
  </si>
  <si>
    <t>S vodorovným přemístěním sesbíraných kamenů na vzdálenost do 20 m, uložením očištěného kamene do měřitelných figur nebo naložením na dopravní prostředek.</t>
  </si>
  <si>
    <t>979092111R00</t>
  </si>
  <si>
    <t>Vyklizení ulehlé suti - ručně</t>
  </si>
  <si>
    <t>krypta : 7,3*8,1*0,2</t>
  </si>
  <si>
    <t>vstupní šíje - spodní část : 3,75*2,8*0,5</t>
  </si>
  <si>
    <t>schodiště : 4,5*1,9*0,3</t>
  </si>
  <si>
    <t>999281145R00</t>
  </si>
  <si>
    <t>Přesun hmot pro opravy a údržbu do v. 6 m, nošením</t>
  </si>
  <si>
    <t>t</t>
  </si>
  <si>
    <t>Přesun hmot</t>
  </si>
  <si>
    <t>POL7_</t>
  </si>
  <si>
    <t>766.01</t>
  </si>
  <si>
    <t>Dodávka a montáž - provizorní vstupní vrata se zamykáním, vč. zabednění (obednění) vstupního portálu ochrana proti mechanickému poškození 1800/2600</t>
  </si>
  <si>
    <t>766.02</t>
  </si>
  <si>
    <t xml:space="preserve">Dodávka a montáž - zabenění (obednění) schodišťových stupňů ochrana proti mechanickému poškození </t>
  </si>
  <si>
    <t xml:space="preserve">m     </t>
  </si>
  <si>
    <t>1,9*22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</si>
  <si>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</si>
  <si>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</si>
  <si>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</si>
  <si>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</si>
  <si>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</si>
  <si>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</si>
  <si>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</si>
  <si>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</si>
  <si>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979990001R00</t>
  </si>
  <si>
    <t>Poplatek za skládku stavební suti</t>
  </si>
  <si>
    <t>979087311R00</t>
  </si>
  <si>
    <t>Vodorovné přemístění suti nošením do 10 m</t>
  </si>
  <si>
    <t>979087312R00</t>
  </si>
  <si>
    <t>Vodorovné přemístění vyb. hmot nošením do 10 m</t>
  </si>
  <si>
    <t>979087392R00</t>
  </si>
  <si>
    <t>Příplatek za nošení vyb. hmot každých dalších 10 m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</si>
  <si>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</si>
  <si>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</si>
  <si>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</si>
  <si>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</si>
  <si>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</si>
  <si>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</si>
  <si>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(mobilní WC, mobilní buňky, oplocení)</t>
  </si>
  <si>
    <t>- náklady spojené s dovozem vody</t>
  </si>
  <si>
    <t>- náklady spojené s provozem elektrocentrály</t>
  </si>
  <si>
    <t>SUM</t>
  </si>
  <si>
    <t>Poznámky uchazeče k zadání</t>
  </si>
  <si>
    <t>POPUZIV</t>
  </si>
  <si>
    <t>- nadpraží - bude znovu vyrobeno - dle dochovalého torza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</si>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</sst>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abSelected="1" topLeftCell="B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10">
        <v>2305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SUMIF(F49:F57,A16,I49:I57)+SUMIF(F49:F57,"PSU",I49:I57)</f>
        <v>0</v>
      </c>
      <c r="J16" s="84"/>
    </row>
    <row r="17" spans="1:10" ht="23.25" customHeight="1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SUMIF(F49:F57,A17,I49:I57)</f>
        <v>0</v>
      </c>
      <c r="J17" s="84"/>
    </row>
    <row r="18" spans="1:10" ht="23.25" customHeight="1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SUMIF(F49:F57,A18,I49:I57)</f>
        <v>0</v>
      </c>
      <c r="J18" s="84"/>
    </row>
    <row r="19" spans="1:10" ht="23.25" customHeight="1">
      <c r="A19" s="195" t="s">
        <v>70</v>
      </c>
      <c r="B19" s="38" t="s">
        <v>29</v>
      </c>
      <c r="C19" s="62"/>
      <c r="D19" s="63"/>
      <c r="E19" s="82"/>
      <c r="F19" s="83"/>
      <c r="G19" s="82"/>
      <c r="H19" s="83"/>
      <c r="I19" s="82">
        <f>SUMIF(F49:F57,A19,I49:I57)</f>
        <v>0</v>
      </c>
      <c r="J19" s="84"/>
    </row>
    <row r="20" spans="1:10" ht="23.25" customHeight="1">
      <c r="A20" s="195" t="s">
        <v>71</v>
      </c>
      <c r="B20" s="38" t="s">
        <v>30</v>
      </c>
      <c r="C20" s="62"/>
      <c r="D20" s="63"/>
      <c r="E20" s="82"/>
      <c r="F20" s="83"/>
      <c r="G20" s="82"/>
      <c r="H20" s="83"/>
      <c r="I20" s="82">
        <f>SUMIF(F49:F57,A20,I49:I57)</f>
        <v>0</v>
      </c>
      <c r="J20" s="84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>
      <c r="A39" s="136">
        <v>1</v>
      </c>
      <c r="B39" s="146" t="s">
        <v>48</v>
      </c>
      <c r="C39" s="147"/>
      <c r="D39" s="147"/>
      <c r="E39" s="147"/>
      <c r="F39" s="148">
        <f>'01.1 2020016 Pol'!AD73</f>
        <v>0</v>
      </c>
      <c r="G39" s="149">
        <f>'01.1 2020016 Pol'!AE73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>
      <c r="A40" s="136">
        <v>2</v>
      </c>
      <c r="B40" s="152" t="s">
        <v>43</v>
      </c>
      <c r="C40" s="153" t="s">
        <v>44</v>
      </c>
      <c r="D40" s="153"/>
      <c r="E40" s="153"/>
      <c r="F40" s="154">
        <f>'01.1 2020016 Pol'!AD73</f>
        <v>0</v>
      </c>
      <c r="G40" s="155">
        <f>'01.1 2020016 Pol'!AE73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>
      <c r="A41" s="136">
        <v>3</v>
      </c>
      <c r="B41" s="157" t="s">
        <v>41</v>
      </c>
      <c r="C41" s="147" t="s">
        <v>42</v>
      </c>
      <c r="D41" s="147"/>
      <c r="E41" s="147"/>
      <c r="F41" s="158">
        <f>'01.1 2020016 Pol'!AD73</f>
        <v>0</v>
      </c>
      <c r="G41" s="150">
        <f>'01.1 2020016 Pol'!AE73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>
      <c r="A42" s="136"/>
      <c r="B42" s="159" t="s">
        <v>49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>
      <c r="B46" s="175" t="s">
        <v>51</v>
      </c>
    </row>
    <row r="48" spans="1:10" ht="25.5" customHeight="1">
      <c r="A48" s="177"/>
      <c r="B48" s="180" t="s">
        <v>18</v>
      </c>
      <c r="C48" s="180" t="s">
        <v>6</v>
      </c>
      <c r="D48" s="181"/>
      <c r="E48" s="181"/>
      <c r="F48" s="182" t="s">
        <v>52</v>
      </c>
      <c r="G48" s="182"/>
      <c r="H48" s="182"/>
      <c r="I48" s="182" t="s">
        <v>31</v>
      </c>
      <c r="J48" s="182" t="s">
        <v>0</v>
      </c>
    </row>
    <row r="49" spans="1:10" ht="36.75" customHeight="1">
      <c r="A49" s="178"/>
      <c r="B49" s="183" t="s">
        <v>53</v>
      </c>
      <c r="C49" s="184" t="s">
        <v>54</v>
      </c>
      <c r="D49" s="185"/>
      <c r="E49" s="185"/>
      <c r="F49" s="191" t="s">
        <v>26</v>
      </c>
      <c r="G49" s="192"/>
      <c r="H49" s="192"/>
      <c r="I49" s="192">
        <f>'01.1 2020016 Pol'!G8</f>
        <v>0</v>
      </c>
      <c r="J49" s="189" t="str">
        <f>IF(I58=0,"",I49/I58*100)</f>
        <v/>
      </c>
    </row>
    <row r="50" spans="1:10" ht="36.75" customHeight="1">
      <c r="A50" s="178"/>
      <c r="B50" s="183" t="s">
        <v>55</v>
      </c>
      <c r="C50" s="184" t="s">
        <v>56</v>
      </c>
      <c r="D50" s="185"/>
      <c r="E50" s="185"/>
      <c r="F50" s="191" t="s">
        <v>26</v>
      </c>
      <c r="G50" s="192"/>
      <c r="H50" s="192"/>
      <c r="I50" s="192">
        <f>'01.1 2020016 Pol'!G16</f>
        <v>0</v>
      </c>
      <c r="J50" s="189" t="str">
        <f>IF(I58=0,"",I50/I58*100)</f>
        <v/>
      </c>
    </row>
    <row r="51" spans="1:10" ht="36.75" customHeight="1">
      <c r="A51" s="178"/>
      <c r="B51" s="183" t="s">
        <v>57</v>
      </c>
      <c r="C51" s="184" t="s">
        <v>58</v>
      </c>
      <c r="D51" s="185"/>
      <c r="E51" s="185"/>
      <c r="F51" s="191" t="s">
        <v>26</v>
      </c>
      <c r="G51" s="192"/>
      <c r="H51" s="192"/>
      <c r="I51" s="192">
        <f>'01.1 2020016 Pol'!G25</f>
        <v>0</v>
      </c>
      <c r="J51" s="189" t="str">
        <f>IF(I58=0,"",I51/I58*100)</f>
        <v/>
      </c>
    </row>
    <row r="52" spans="1:10" ht="36.75" customHeight="1">
      <c r="A52" s="178"/>
      <c r="B52" s="183" t="s">
        <v>59</v>
      </c>
      <c r="C52" s="184" t="s">
        <v>60</v>
      </c>
      <c r="D52" s="185"/>
      <c r="E52" s="185"/>
      <c r="F52" s="191" t="s">
        <v>26</v>
      </c>
      <c r="G52" s="192"/>
      <c r="H52" s="192"/>
      <c r="I52" s="192">
        <f>'01.1 2020016 Pol'!G35</f>
        <v>0</v>
      </c>
      <c r="J52" s="189" t="str">
        <f>IF(I58=0,"",I52/I58*100)</f>
        <v/>
      </c>
    </row>
    <row r="53" spans="1:10" ht="36.75" customHeight="1">
      <c r="A53" s="178"/>
      <c r="B53" s="183" t="s">
        <v>61</v>
      </c>
      <c r="C53" s="184" t="s">
        <v>62</v>
      </c>
      <c r="D53" s="185"/>
      <c r="E53" s="185"/>
      <c r="F53" s="191" t="s">
        <v>26</v>
      </c>
      <c r="G53" s="192"/>
      <c r="H53" s="192"/>
      <c r="I53" s="192">
        <f>'01.1 2020016 Pol'!G41</f>
        <v>0</v>
      </c>
      <c r="J53" s="189" t="str">
        <f>IF(I58=0,"",I53/I58*100)</f>
        <v/>
      </c>
    </row>
    <row r="54" spans="1:10" ht="36.75" customHeight="1">
      <c r="A54" s="178"/>
      <c r="B54" s="183" t="s">
        <v>63</v>
      </c>
      <c r="C54" s="184" t="s">
        <v>64</v>
      </c>
      <c r="D54" s="185"/>
      <c r="E54" s="185"/>
      <c r="F54" s="191" t="s">
        <v>26</v>
      </c>
      <c r="G54" s="192"/>
      <c r="H54" s="192"/>
      <c r="I54" s="192">
        <f>'01.1 2020016 Pol'!G52</f>
        <v>0</v>
      </c>
      <c r="J54" s="189" t="str">
        <f>IF(I58=0,"",I54/I58*100)</f>
        <v/>
      </c>
    </row>
    <row r="55" spans="1:10" ht="36.75" customHeight="1">
      <c r="A55" s="178"/>
      <c r="B55" s="183" t="s">
        <v>65</v>
      </c>
      <c r="C55" s="184" t="s">
        <v>66</v>
      </c>
      <c r="D55" s="185"/>
      <c r="E55" s="185"/>
      <c r="F55" s="191" t="s">
        <v>27</v>
      </c>
      <c r="G55" s="192"/>
      <c r="H55" s="192"/>
      <c r="I55" s="192">
        <f>'01.1 2020016 Pol'!G54</f>
        <v>0</v>
      </c>
      <c r="J55" s="189" t="str">
        <f>IF(I58=0,"",I55/I58*100)</f>
        <v/>
      </c>
    </row>
    <row r="56" spans="1:10" ht="36.75" customHeight="1">
      <c r="A56" s="178"/>
      <c r="B56" s="183" t="s">
        <v>67</v>
      </c>
      <c r="C56" s="184" t="s">
        <v>68</v>
      </c>
      <c r="D56" s="185"/>
      <c r="E56" s="185"/>
      <c r="F56" s="191" t="s">
        <v>69</v>
      </c>
      <c r="G56" s="192"/>
      <c r="H56" s="192"/>
      <c r="I56" s="192">
        <f>'01.1 2020016 Pol'!G58</f>
        <v>0</v>
      </c>
      <c r="J56" s="189" t="str">
        <f>IF(I58=0,"",I56/I58*100)</f>
        <v/>
      </c>
    </row>
    <row r="57" spans="1:10" ht="36.75" customHeight="1">
      <c r="A57" s="178"/>
      <c r="B57" s="183" t="s">
        <v>70</v>
      </c>
      <c r="C57" s="184" t="s">
        <v>29</v>
      </c>
      <c r="D57" s="185"/>
      <c r="E57" s="185"/>
      <c r="F57" s="191" t="s">
        <v>70</v>
      </c>
      <c r="G57" s="192"/>
      <c r="H57" s="192"/>
      <c r="I57" s="192">
        <f>'01.1 2020016 Pol'!G66</f>
        <v>0</v>
      </c>
      <c r="J57" s="189" t="str">
        <f>IF(I58=0,"",I57/I58*100)</f>
        <v/>
      </c>
    </row>
    <row r="58" spans="1:10" ht="25.5" customHeight="1">
      <c r="A58" s="179"/>
      <c r="B58" s="186" t="s">
        <v>1</v>
      </c>
      <c r="C58" s="187"/>
      <c r="D58" s="188"/>
      <c r="E58" s="188"/>
      <c r="F58" s="193"/>
      <c r="G58" s="194"/>
      <c r="H58" s="194"/>
      <c r="I58" s="194">
        <f>SUM(I49:I57)</f>
        <v>0</v>
      </c>
      <c r="J58" s="190">
        <f>SUM(J49:J57)</f>
        <v>0</v>
      </c>
    </row>
    <row r="59" spans="1:10">
      <c r="F59" s="134"/>
      <c r="G59" s="134"/>
      <c r="H59" s="134"/>
      <c r="I59" s="134"/>
      <c r="J59" s="135"/>
    </row>
    <row r="60" spans="1:10">
      <c r="F60" s="134"/>
      <c r="G60" s="134"/>
      <c r="H60" s="134"/>
      <c r="I60" s="134"/>
      <c r="J60" s="135"/>
    </row>
    <row r="61" spans="1:10">
      <c r="F61" s="134"/>
      <c r="G61" s="134"/>
      <c r="H61" s="134"/>
      <c r="I61" s="134"/>
      <c r="J61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6" t="s">
        <v>7</v>
      </c>
      <c r="B1" s="106"/>
      <c r="C1" s="107"/>
      <c r="D1" s="106"/>
      <c r="E1" s="106"/>
      <c r="F1" s="106"/>
      <c r="G1" s="106"/>
    </row>
    <row r="2" spans="1:7" ht="24.95" customHeight="1">
      <c r="A2" s="50" t="s">
        <v>8</v>
      </c>
      <c r="B2" s="49"/>
      <c r="C2" s="108"/>
      <c r="D2" s="108"/>
      <c r="E2" s="108"/>
      <c r="F2" s="108"/>
      <c r="G2" s="109"/>
    </row>
    <row r="3" spans="1:7" ht="24.95" customHeight="1">
      <c r="A3" s="50" t="s">
        <v>9</v>
      </c>
      <c r="B3" s="49"/>
      <c r="C3" s="108"/>
      <c r="D3" s="108"/>
      <c r="E3" s="108"/>
      <c r="F3" s="108"/>
      <c r="G3" s="109"/>
    </row>
    <row r="4" spans="1:7" ht="24.95" customHeight="1">
      <c r="A4" s="50" t="s">
        <v>10</v>
      </c>
      <c r="B4" s="49"/>
      <c r="C4" s="108"/>
      <c r="D4" s="108"/>
      <c r="E4" s="108"/>
      <c r="F4" s="108"/>
      <c r="G4" s="109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8" activePane="bottomLeft" state="frozen"/>
      <selection pane="bottomLeft" activeCell="S2" sqref="S2"/>
    </sheetView>
  </sheetViews>
  <sheetFormatPr defaultRowHeight="12.75" outlineLevelRow="1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>
      <c r="A1" s="196" t="s">
        <v>7</v>
      </c>
      <c r="B1" s="196"/>
      <c r="C1" s="196"/>
      <c r="D1" s="196"/>
      <c r="E1" s="196"/>
      <c r="F1" s="196"/>
      <c r="G1" s="196"/>
      <c r="AF1" t="s">
        <v>72</v>
      </c>
    </row>
    <row r="2" spans="1:59" ht="24.95" customHeight="1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F2" t="s">
        <v>73</v>
      </c>
    </row>
    <row r="3" spans="1:59" ht="24.95" customHeight="1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B3" s="176" t="s">
        <v>73</v>
      </c>
      <c r="AF3" t="s">
        <v>74</v>
      </c>
    </row>
    <row r="4" spans="1:59" ht="24.95" customHeight="1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F4" t="s">
        <v>75</v>
      </c>
    </row>
    <row r="5" spans="1:59">
      <c r="D5" s="10"/>
    </row>
    <row r="6" spans="1:59" ht="38.25">
      <c r="A6" s="207" t="s">
        <v>76</v>
      </c>
      <c r="B6" s="209" t="s">
        <v>77</v>
      </c>
      <c r="C6" s="209" t="s">
        <v>78</v>
      </c>
      <c r="D6" s="208" t="s">
        <v>79</v>
      </c>
      <c r="E6" s="207" t="s">
        <v>80</v>
      </c>
      <c r="F6" s="206" t="s">
        <v>81</v>
      </c>
      <c r="G6" s="207" t="s">
        <v>31</v>
      </c>
      <c r="H6" s="210" t="s">
        <v>32</v>
      </c>
      <c r="I6" s="210" t="s">
        <v>82</v>
      </c>
      <c r="J6" s="210" t="s">
        <v>33</v>
      </c>
      <c r="K6" s="210" t="s">
        <v>83</v>
      </c>
      <c r="L6" s="210" t="s">
        <v>84</v>
      </c>
      <c r="M6" s="210" t="s">
        <v>85</v>
      </c>
      <c r="N6" s="210" t="s">
        <v>86</v>
      </c>
      <c r="O6" s="210" t="s">
        <v>87</v>
      </c>
      <c r="P6" s="210" t="s">
        <v>88</v>
      </c>
      <c r="Q6" s="210" t="s">
        <v>89</v>
      </c>
      <c r="R6" s="210" t="s">
        <v>90</v>
      </c>
      <c r="S6" s="210" t="s">
        <v>91</v>
      </c>
      <c r="T6" s="210" t="s">
        <v>92</v>
      </c>
      <c r="U6" s="210" t="s">
        <v>93</v>
      </c>
      <c r="V6" s="210" t="s">
        <v>94</v>
      </c>
      <c r="W6" s="210" t="s">
        <v>95</v>
      </c>
    </row>
    <row r="7" spans="1:59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59">
      <c r="A8" s="234" t="s">
        <v>96</v>
      </c>
      <c r="B8" s="235" t="s">
        <v>53</v>
      </c>
      <c r="C8" s="258" t="s">
        <v>54</v>
      </c>
      <c r="D8" s="236"/>
      <c r="E8" s="237"/>
      <c r="F8" s="238"/>
      <c r="G8" s="238">
        <f>SUMIF(AF9:AF15,"&lt;&gt;NOR",G9:G15)</f>
        <v>0</v>
      </c>
      <c r="H8" s="238"/>
      <c r="I8" s="238">
        <f>SUM(I9:I15)</f>
        <v>0</v>
      </c>
      <c r="J8" s="238"/>
      <c r="K8" s="238">
        <f>SUM(K9:K15)</f>
        <v>0</v>
      </c>
      <c r="L8" s="238"/>
      <c r="M8" s="238">
        <f>SUM(M9:M15)</f>
        <v>0</v>
      </c>
      <c r="N8" s="238"/>
      <c r="O8" s="238">
        <f>SUM(O9:O15)</f>
        <v>0</v>
      </c>
      <c r="P8" s="238"/>
      <c r="Q8" s="238">
        <f>SUM(Q9:Q15)</f>
        <v>0</v>
      </c>
      <c r="R8" s="238"/>
      <c r="S8" s="239"/>
      <c r="T8" s="233"/>
      <c r="U8" s="233">
        <f>SUM(U9:U15)</f>
        <v>11.5</v>
      </c>
      <c r="V8" s="233"/>
      <c r="W8" s="233"/>
      <c r="AF8" t="s">
        <v>97</v>
      </c>
    </row>
    <row r="9" spans="1:59" outlineLevel="1">
      <c r="A9" s="240">
        <v>1</v>
      </c>
      <c r="B9" s="241" t="s">
        <v>98</v>
      </c>
      <c r="C9" s="259" t="s">
        <v>99</v>
      </c>
      <c r="D9" s="242" t="s">
        <v>100</v>
      </c>
      <c r="E9" s="243">
        <v>1.1399999999999999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6" t="s">
        <v>101</v>
      </c>
      <c r="T9" s="230">
        <v>6.298</v>
      </c>
      <c r="U9" s="230">
        <f>ROUND(E9*T9,2)</f>
        <v>7.18</v>
      </c>
      <c r="V9" s="230"/>
      <c r="W9" s="230" t="s">
        <v>102</v>
      </c>
      <c r="X9" s="211"/>
      <c r="Y9" s="211"/>
      <c r="Z9" s="211"/>
      <c r="AA9" s="211"/>
      <c r="AB9" s="211"/>
      <c r="AC9" s="211"/>
      <c r="AD9" s="211"/>
      <c r="AE9" s="211"/>
      <c r="AF9" s="211" t="s">
        <v>103</v>
      </c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>
      <c r="A10" s="228"/>
      <c r="B10" s="229"/>
      <c r="C10" s="260" t="s">
        <v>104</v>
      </c>
      <c r="D10" s="231"/>
      <c r="E10" s="232">
        <v>1.1399999999999999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11"/>
      <c r="Y10" s="211"/>
      <c r="Z10" s="211"/>
      <c r="AA10" s="211"/>
      <c r="AB10" s="211"/>
      <c r="AC10" s="211"/>
      <c r="AD10" s="211"/>
      <c r="AE10" s="211"/>
      <c r="AF10" s="211" t="s">
        <v>105</v>
      </c>
      <c r="AG10" s="211">
        <v>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>
      <c r="A11" s="247">
        <v>2</v>
      </c>
      <c r="B11" s="248" t="s">
        <v>106</v>
      </c>
      <c r="C11" s="261" t="s">
        <v>107</v>
      </c>
      <c r="D11" s="249" t="s">
        <v>100</v>
      </c>
      <c r="E11" s="250">
        <v>1.1399999999999999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2"/>
      <c r="S11" s="253" t="s">
        <v>101</v>
      </c>
      <c r="T11" s="230">
        <v>0.97399999999999998</v>
      </c>
      <c r="U11" s="230">
        <f>ROUND(E11*T11,2)</f>
        <v>1.1100000000000001</v>
      </c>
      <c r="V11" s="230"/>
      <c r="W11" s="230" t="s">
        <v>102</v>
      </c>
      <c r="X11" s="211"/>
      <c r="Y11" s="211"/>
      <c r="Z11" s="211"/>
      <c r="AA11" s="211"/>
      <c r="AB11" s="211"/>
      <c r="AC11" s="211"/>
      <c r="AD11" s="211"/>
      <c r="AE11" s="211"/>
      <c r="AF11" s="211" t="s">
        <v>103</v>
      </c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ht="22.5" outlineLevel="1">
      <c r="A12" s="247">
        <v>3</v>
      </c>
      <c r="B12" s="248" t="s">
        <v>108</v>
      </c>
      <c r="C12" s="261" t="s">
        <v>109</v>
      </c>
      <c r="D12" s="249" t="s">
        <v>100</v>
      </c>
      <c r="E12" s="250">
        <v>1.1399999999999999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2"/>
      <c r="S12" s="253" t="s">
        <v>101</v>
      </c>
      <c r="T12" s="230">
        <v>1.0999999999999999E-2</v>
      </c>
      <c r="U12" s="230">
        <f>ROUND(E12*T12,2)</f>
        <v>0.01</v>
      </c>
      <c r="V12" s="230"/>
      <c r="W12" s="230" t="s">
        <v>102</v>
      </c>
      <c r="X12" s="211"/>
      <c r="Y12" s="211"/>
      <c r="Z12" s="211"/>
      <c r="AA12" s="211"/>
      <c r="AB12" s="211"/>
      <c r="AC12" s="211"/>
      <c r="AD12" s="211"/>
      <c r="AE12" s="211"/>
      <c r="AF12" s="211" t="s">
        <v>103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ht="22.5" outlineLevel="1">
      <c r="A13" s="247">
        <v>4</v>
      </c>
      <c r="B13" s="248" t="s">
        <v>110</v>
      </c>
      <c r="C13" s="261" t="s">
        <v>111</v>
      </c>
      <c r="D13" s="249" t="s">
        <v>100</v>
      </c>
      <c r="E13" s="250">
        <v>1.1399999999999999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2"/>
      <c r="S13" s="253" t="s">
        <v>101</v>
      </c>
      <c r="T13" s="230">
        <v>0.86799999999999999</v>
      </c>
      <c r="U13" s="230">
        <f>ROUND(E13*T13,2)</f>
        <v>0.99</v>
      </c>
      <c r="V13" s="230"/>
      <c r="W13" s="230" t="s">
        <v>102</v>
      </c>
      <c r="X13" s="211"/>
      <c r="Y13" s="211"/>
      <c r="Z13" s="211"/>
      <c r="AA13" s="211"/>
      <c r="AB13" s="211"/>
      <c r="AC13" s="211"/>
      <c r="AD13" s="211"/>
      <c r="AE13" s="211"/>
      <c r="AF13" s="211" t="s">
        <v>103</v>
      </c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>
      <c r="A14" s="247">
        <v>5</v>
      </c>
      <c r="B14" s="248" t="s">
        <v>112</v>
      </c>
      <c r="C14" s="261" t="s">
        <v>113</v>
      </c>
      <c r="D14" s="249" t="s">
        <v>100</v>
      </c>
      <c r="E14" s="250">
        <v>1.1399999999999999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2"/>
      <c r="S14" s="253" t="s">
        <v>101</v>
      </c>
      <c r="T14" s="230">
        <v>1.9379999999999999</v>
      </c>
      <c r="U14" s="230">
        <f>ROUND(E14*T14,2)</f>
        <v>2.21</v>
      </c>
      <c r="V14" s="230"/>
      <c r="W14" s="230" t="s">
        <v>102</v>
      </c>
      <c r="X14" s="211"/>
      <c r="Y14" s="211"/>
      <c r="Z14" s="211"/>
      <c r="AA14" s="211"/>
      <c r="AB14" s="211"/>
      <c r="AC14" s="211"/>
      <c r="AD14" s="211"/>
      <c r="AE14" s="211"/>
      <c r="AF14" s="211" t="s">
        <v>103</v>
      </c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>
      <c r="A15" s="247">
        <v>6</v>
      </c>
      <c r="B15" s="248" t="s">
        <v>114</v>
      </c>
      <c r="C15" s="261" t="s">
        <v>115</v>
      </c>
      <c r="D15" s="249" t="s">
        <v>100</v>
      </c>
      <c r="E15" s="250">
        <v>1.1399999999999999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2"/>
      <c r="S15" s="253" t="s">
        <v>101</v>
      </c>
      <c r="T15" s="230">
        <v>0</v>
      </c>
      <c r="U15" s="230">
        <f>ROUND(E15*T15,2)</f>
        <v>0</v>
      </c>
      <c r="V15" s="230"/>
      <c r="W15" s="230" t="s">
        <v>102</v>
      </c>
      <c r="X15" s="211"/>
      <c r="Y15" s="211"/>
      <c r="Z15" s="211"/>
      <c r="AA15" s="211"/>
      <c r="AB15" s="211"/>
      <c r="AC15" s="211"/>
      <c r="AD15" s="211"/>
      <c r="AE15" s="211"/>
      <c r="AF15" s="211" t="s">
        <v>103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</row>
    <row r="16" spans="1:59">
      <c r="A16" s="234" t="s">
        <v>96</v>
      </c>
      <c r="B16" s="235" t="s">
        <v>55</v>
      </c>
      <c r="C16" s="258" t="s">
        <v>56</v>
      </c>
      <c r="D16" s="236"/>
      <c r="E16" s="237"/>
      <c r="F16" s="238"/>
      <c r="G16" s="238">
        <f>SUMIF(AF17:AF24,"&lt;&gt;NOR",G17:G24)</f>
        <v>0</v>
      </c>
      <c r="H16" s="238"/>
      <c r="I16" s="238">
        <f>SUM(I17:I24)</f>
        <v>0</v>
      </c>
      <c r="J16" s="238"/>
      <c r="K16" s="238">
        <f>SUM(K17:K24)</f>
        <v>0</v>
      </c>
      <c r="L16" s="238"/>
      <c r="M16" s="238">
        <f>SUM(M17:M24)</f>
        <v>0</v>
      </c>
      <c r="N16" s="238"/>
      <c r="O16" s="238">
        <f>SUM(O17:O24)</f>
        <v>43.6</v>
      </c>
      <c r="P16" s="238"/>
      <c r="Q16" s="238">
        <f>SUM(Q17:Q24)</f>
        <v>0</v>
      </c>
      <c r="R16" s="238"/>
      <c r="S16" s="239"/>
      <c r="T16" s="233"/>
      <c r="U16" s="233">
        <f>SUM(U17:U24)</f>
        <v>37.86</v>
      </c>
      <c r="V16" s="233"/>
      <c r="W16" s="233"/>
      <c r="AF16" t="s">
        <v>97</v>
      </c>
    </row>
    <row r="17" spans="1:59" ht="22.5" outlineLevel="1">
      <c r="A17" s="240">
        <v>7</v>
      </c>
      <c r="B17" s="241" t="s">
        <v>116</v>
      </c>
      <c r="C17" s="259" t="s">
        <v>117</v>
      </c>
      <c r="D17" s="242" t="s">
        <v>100</v>
      </c>
      <c r="E17" s="243">
        <v>8.6639999999999997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5">
        <v>2.0402</v>
      </c>
      <c r="O17" s="245">
        <f>ROUND(E17*N17,2)</f>
        <v>17.68</v>
      </c>
      <c r="P17" s="245">
        <v>0</v>
      </c>
      <c r="Q17" s="245">
        <f>ROUND(E17*P17,2)</f>
        <v>0</v>
      </c>
      <c r="R17" s="245"/>
      <c r="S17" s="246" t="s">
        <v>101</v>
      </c>
      <c r="T17" s="230">
        <v>4.37</v>
      </c>
      <c r="U17" s="230">
        <f>ROUND(E17*T17,2)</f>
        <v>37.86</v>
      </c>
      <c r="V17" s="230"/>
      <c r="W17" s="230" t="s">
        <v>102</v>
      </c>
      <c r="X17" s="211"/>
      <c r="Y17" s="211"/>
      <c r="Z17" s="211"/>
      <c r="AA17" s="211"/>
      <c r="AB17" s="211"/>
      <c r="AC17" s="211"/>
      <c r="AD17" s="211"/>
      <c r="AE17" s="211"/>
      <c r="AF17" s="211" t="s">
        <v>103</v>
      </c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>
      <c r="A18" s="228"/>
      <c r="B18" s="229"/>
      <c r="C18" s="260" t="s">
        <v>118</v>
      </c>
      <c r="D18" s="231"/>
      <c r="E18" s="232">
        <v>8.6639999999999997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11"/>
      <c r="Y18" s="211"/>
      <c r="Z18" s="211"/>
      <c r="AA18" s="211"/>
      <c r="AB18" s="211"/>
      <c r="AC18" s="211"/>
      <c r="AD18" s="211"/>
      <c r="AE18" s="211"/>
      <c r="AF18" s="211" t="s">
        <v>105</v>
      </c>
      <c r="AG18" s="211">
        <v>0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>
      <c r="A19" s="240">
        <v>8</v>
      </c>
      <c r="B19" s="241" t="s">
        <v>119</v>
      </c>
      <c r="C19" s="259" t="s">
        <v>120</v>
      </c>
      <c r="D19" s="242" t="s">
        <v>121</v>
      </c>
      <c r="E19" s="243">
        <v>2100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5">
        <v>5.1999999999999998E-3</v>
      </c>
      <c r="O19" s="245">
        <f>ROUND(E19*N19,2)</f>
        <v>10.92</v>
      </c>
      <c r="P19" s="245">
        <v>0</v>
      </c>
      <c r="Q19" s="245">
        <f>ROUND(E19*P19,2)</f>
        <v>0</v>
      </c>
      <c r="R19" s="245" t="s">
        <v>122</v>
      </c>
      <c r="S19" s="246" t="s">
        <v>101</v>
      </c>
      <c r="T19" s="230">
        <v>0</v>
      </c>
      <c r="U19" s="230">
        <f>ROUND(E19*T19,2)</f>
        <v>0</v>
      </c>
      <c r="V19" s="230"/>
      <c r="W19" s="230" t="s">
        <v>123</v>
      </c>
      <c r="X19" s="211"/>
      <c r="Y19" s="211"/>
      <c r="Z19" s="211"/>
      <c r="AA19" s="211"/>
      <c r="AB19" s="211"/>
      <c r="AC19" s="211"/>
      <c r="AD19" s="211"/>
      <c r="AE19" s="211"/>
      <c r="AF19" s="211" t="s">
        <v>124</v>
      </c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>
      <c r="A20" s="228"/>
      <c r="B20" s="229"/>
      <c r="C20" s="260" t="s">
        <v>125</v>
      </c>
      <c r="D20" s="231"/>
      <c r="E20" s="232">
        <v>2099.9369999999999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11"/>
      <c r="Y20" s="211"/>
      <c r="Z20" s="211"/>
      <c r="AA20" s="211"/>
      <c r="AB20" s="211"/>
      <c r="AC20" s="211"/>
      <c r="AD20" s="211"/>
      <c r="AE20" s="211"/>
      <c r="AF20" s="211" t="s">
        <v>105</v>
      </c>
      <c r="AG20" s="211">
        <v>0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>
      <c r="A21" s="228"/>
      <c r="B21" s="229"/>
      <c r="C21" s="260" t="s">
        <v>126</v>
      </c>
      <c r="D21" s="231"/>
      <c r="E21" s="232">
        <v>6.3E-2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11"/>
      <c r="Y21" s="211"/>
      <c r="Z21" s="211"/>
      <c r="AA21" s="211"/>
      <c r="AB21" s="211"/>
      <c r="AC21" s="211"/>
      <c r="AD21" s="211"/>
      <c r="AE21" s="211"/>
      <c r="AF21" s="211" t="s">
        <v>105</v>
      </c>
      <c r="AG21" s="211">
        <v>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>
      <c r="A22" s="240">
        <v>9</v>
      </c>
      <c r="B22" s="241" t="s">
        <v>127</v>
      </c>
      <c r="C22" s="259" t="s">
        <v>128</v>
      </c>
      <c r="D22" s="242" t="s">
        <v>129</v>
      </c>
      <c r="E22" s="243">
        <v>3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5">
        <v>5</v>
      </c>
      <c r="O22" s="245">
        <f>ROUND(E22*N22,2)</f>
        <v>15</v>
      </c>
      <c r="P22" s="245">
        <v>0</v>
      </c>
      <c r="Q22" s="245">
        <f>ROUND(E22*P22,2)</f>
        <v>0</v>
      </c>
      <c r="R22" s="245" t="s">
        <v>122</v>
      </c>
      <c r="S22" s="246" t="s">
        <v>101</v>
      </c>
      <c r="T22" s="230">
        <v>0</v>
      </c>
      <c r="U22" s="230">
        <f>ROUND(E22*T22,2)</f>
        <v>0</v>
      </c>
      <c r="V22" s="230"/>
      <c r="W22" s="230" t="s">
        <v>123</v>
      </c>
      <c r="X22" s="211"/>
      <c r="Y22" s="211"/>
      <c r="Z22" s="211"/>
      <c r="AA22" s="211"/>
      <c r="AB22" s="211"/>
      <c r="AC22" s="211"/>
      <c r="AD22" s="211"/>
      <c r="AE22" s="211"/>
      <c r="AF22" s="211" t="s">
        <v>124</v>
      </c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>
      <c r="A23" s="228"/>
      <c r="B23" s="229"/>
      <c r="C23" s="260" t="s">
        <v>130</v>
      </c>
      <c r="D23" s="231"/>
      <c r="E23" s="232">
        <v>2.9999099999999999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11"/>
      <c r="Y23" s="211"/>
      <c r="Z23" s="211"/>
      <c r="AA23" s="211"/>
      <c r="AB23" s="211"/>
      <c r="AC23" s="211"/>
      <c r="AD23" s="211"/>
      <c r="AE23" s="211"/>
      <c r="AF23" s="211" t="s">
        <v>105</v>
      </c>
      <c r="AG23" s="211">
        <v>0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>
      <c r="A24" s="228"/>
      <c r="B24" s="229"/>
      <c r="C24" s="260" t="s">
        <v>131</v>
      </c>
      <c r="D24" s="231"/>
      <c r="E24" s="232">
        <v>9.0000000000000006E-5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11"/>
      <c r="Y24" s="211"/>
      <c r="Z24" s="211"/>
      <c r="AA24" s="211"/>
      <c r="AB24" s="211"/>
      <c r="AC24" s="211"/>
      <c r="AD24" s="211"/>
      <c r="AE24" s="211"/>
      <c r="AF24" s="211" t="s">
        <v>105</v>
      </c>
      <c r="AG24" s="211">
        <v>0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>
      <c r="A25" s="234" t="s">
        <v>96</v>
      </c>
      <c r="B25" s="235" t="s">
        <v>57</v>
      </c>
      <c r="C25" s="258" t="s">
        <v>58</v>
      </c>
      <c r="D25" s="236"/>
      <c r="E25" s="237"/>
      <c r="F25" s="238"/>
      <c r="G25" s="238">
        <f>SUMIF(AF26:AF34,"&lt;&gt;NOR",G26:G34)</f>
        <v>0</v>
      </c>
      <c r="H25" s="238"/>
      <c r="I25" s="238">
        <f>SUM(I26:I34)</f>
        <v>0</v>
      </c>
      <c r="J25" s="238"/>
      <c r="K25" s="238">
        <f>SUM(K26:K34)</f>
        <v>0</v>
      </c>
      <c r="L25" s="238"/>
      <c r="M25" s="238">
        <f>SUM(M26:M34)</f>
        <v>0</v>
      </c>
      <c r="N25" s="238"/>
      <c r="O25" s="238">
        <f>SUM(O26:O34)</f>
        <v>0.14000000000000001</v>
      </c>
      <c r="P25" s="238"/>
      <c r="Q25" s="238">
        <f>SUM(Q26:Q34)</f>
        <v>0</v>
      </c>
      <c r="R25" s="238"/>
      <c r="S25" s="239"/>
      <c r="T25" s="233"/>
      <c r="U25" s="233">
        <f>SUM(U26:U34)</f>
        <v>13.48</v>
      </c>
      <c r="V25" s="233"/>
      <c r="W25" s="233"/>
      <c r="AF25" t="s">
        <v>97</v>
      </c>
    </row>
    <row r="26" spans="1:59" outlineLevel="1">
      <c r="A26" s="240">
        <v>10</v>
      </c>
      <c r="B26" s="241" t="s">
        <v>132</v>
      </c>
      <c r="C26" s="259" t="s">
        <v>133</v>
      </c>
      <c r="D26" s="242" t="s">
        <v>134</v>
      </c>
      <c r="E26" s="243">
        <v>12.21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5">
        <v>1.1350000000000001E-2</v>
      </c>
      <c r="O26" s="245">
        <f>ROUND(E26*N26,2)</f>
        <v>0.14000000000000001</v>
      </c>
      <c r="P26" s="245">
        <v>0</v>
      </c>
      <c r="Q26" s="245">
        <f>ROUND(E26*P26,2)</f>
        <v>0</v>
      </c>
      <c r="R26" s="245"/>
      <c r="S26" s="246" t="s">
        <v>101</v>
      </c>
      <c r="T26" s="230">
        <v>0.73599999999999999</v>
      </c>
      <c r="U26" s="230">
        <f>ROUND(E26*T26,2)</f>
        <v>8.99</v>
      </c>
      <c r="V26" s="230"/>
      <c r="W26" s="230" t="s">
        <v>102</v>
      </c>
      <c r="X26" s="211"/>
      <c r="Y26" s="211"/>
      <c r="Z26" s="211"/>
      <c r="AA26" s="211"/>
      <c r="AB26" s="211"/>
      <c r="AC26" s="211"/>
      <c r="AD26" s="211"/>
      <c r="AE26" s="211"/>
      <c r="AF26" s="211" t="s">
        <v>103</v>
      </c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>
      <c r="A27" s="228"/>
      <c r="B27" s="229"/>
      <c r="C27" s="262" t="s">
        <v>135</v>
      </c>
      <c r="D27" s="254"/>
      <c r="E27" s="254"/>
      <c r="F27" s="254"/>
      <c r="G27" s="25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11"/>
      <c r="Y27" s="211"/>
      <c r="Z27" s="211"/>
      <c r="AA27" s="211"/>
      <c r="AB27" s="211"/>
      <c r="AC27" s="211"/>
      <c r="AD27" s="211"/>
      <c r="AE27" s="211"/>
      <c r="AF27" s="211" t="s">
        <v>136</v>
      </c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>
      <c r="A28" s="228"/>
      <c r="B28" s="229"/>
      <c r="C28" s="260" t="s">
        <v>137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11"/>
      <c r="Y28" s="211"/>
      <c r="Z28" s="211"/>
      <c r="AA28" s="211"/>
      <c r="AB28" s="211"/>
      <c r="AC28" s="211"/>
      <c r="AD28" s="211"/>
      <c r="AE28" s="211"/>
      <c r="AF28" s="211" t="s">
        <v>105</v>
      </c>
      <c r="AG28" s="211">
        <v>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>
      <c r="A29" s="228"/>
      <c r="B29" s="229"/>
      <c r="C29" s="260" t="s">
        <v>138</v>
      </c>
      <c r="D29" s="231"/>
      <c r="E29" s="232">
        <v>10.5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11"/>
      <c r="Y29" s="211"/>
      <c r="Z29" s="211"/>
      <c r="AA29" s="211"/>
      <c r="AB29" s="211"/>
      <c r="AC29" s="211"/>
      <c r="AD29" s="211"/>
      <c r="AE29" s="211"/>
      <c r="AF29" s="211" t="s">
        <v>105</v>
      </c>
      <c r="AG29" s="211">
        <v>0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>
      <c r="A30" s="228"/>
      <c r="B30" s="229"/>
      <c r="C30" s="260" t="s">
        <v>139</v>
      </c>
      <c r="D30" s="231"/>
      <c r="E30" s="232">
        <v>1.71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11"/>
      <c r="Y30" s="211"/>
      <c r="Z30" s="211"/>
      <c r="AA30" s="211"/>
      <c r="AB30" s="211"/>
      <c r="AC30" s="211"/>
      <c r="AD30" s="211"/>
      <c r="AE30" s="211"/>
      <c r="AF30" s="211" t="s">
        <v>105</v>
      </c>
      <c r="AG30" s="211">
        <v>0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</row>
    <row r="31" spans="1:59" outlineLevel="1">
      <c r="A31" s="240">
        <v>11</v>
      </c>
      <c r="B31" s="241" t="s">
        <v>140</v>
      </c>
      <c r="C31" s="259" t="s">
        <v>141</v>
      </c>
      <c r="D31" s="242" t="s">
        <v>134</v>
      </c>
      <c r="E31" s="243">
        <v>12.21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6" t="s">
        <v>101</v>
      </c>
      <c r="T31" s="230">
        <v>0.36799999999999999</v>
      </c>
      <c r="U31" s="230">
        <f>ROUND(E31*T31,2)</f>
        <v>4.49</v>
      </c>
      <c r="V31" s="230"/>
      <c r="W31" s="230" t="s">
        <v>102</v>
      </c>
      <c r="X31" s="211"/>
      <c r="Y31" s="211"/>
      <c r="Z31" s="211"/>
      <c r="AA31" s="211"/>
      <c r="AB31" s="211"/>
      <c r="AC31" s="211"/>
      <c r="AD31" s="211"/>
      <c r="AE31" s="211"/>
      <c r="AF31" s="211" t="s">
        <v>103</v>
      </c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</row>
    <row r="32" spans="1:59" outlineLevel="1">
      <c r="A32" s="228"/>
      <c r="B32" s="229"/>
      <c r="C32" s="260" t="s">
        <v>137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11"/>
      <c r="Y32" s="211"/>
      <c r="Z32" s="211"/>
      <c r="AA32" s="211"/>
      <c r="AB32" s="211"/>
      <c r="AC32" s="211"/>
      <c r="AD32" s="211"/>
      <c r="AE32" s="211"/>
      <c r="AF32" s="211" t="s">
        <v>105</v>
      </c>
      <c r="AG32" s="211">
        <v>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outlineLevel="1">
      <c r="A33" s="228"/>
      <c r="B33" s="229"/>
      <c r="C33" s="260" t="s">
        <v>138</v>
      </c>
      <c r="D33" s="231"/>
      <c r="E33" s="232">
        <v>10.5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11"/>
      <c r="Y33" s="211"/>
      <c r="Z33" s="211"/>
      <c r="AA33" s="211"/>
      <c r="AB33" s="211"/>
      <c r="AC33" s="211"/>
      <c r="AD33" s="211"/>
      <c r="AE33" s="211"/>
      <c r="AF33" s="211" t="s">
        <v>105</v>
      </c>
      <c r="AG33" s="211">
        <v>0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>
      <c r="A34" s="228"/>
      <c r="B34" s="229"/>
      <c r="C34" s="260" t="s">
        <v>139</v>
      </c>
      <c r="D34" s="231"/>
      <c r="E34" s="232">
        <v>1.71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11"/>
      <c r="Y34" s="211"/>
      <c r="Z34" s="211"/>
      <c r="AA34" s="211"/>
      <c r="AB34" s="211"/>
      <c r="AC34" s="211"/>
      <c r="AD34" s="211"/>
      <c r="AE34" s="211"/>
      <c r="AF34" s="211" t="s">
        <v>105</v>
      </c>
      <c r="AG34" s="211">
        <v>0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ht="25.5">
      <c r="A35" s="234" t="s">
        <v>96</v>
      </c>
      <c r="B35" s="235" t="s">
        <v>59</v>
      </c>
      <c r="C35" s="258" t="s">
        <v>60</v>
      </c>
      <c r="D35" s="236"/>
      <c r="E35" s="237"/>
      <c r="F35" s="238"/>
      <c r="G35" s="238">
        <f>SUMIF(AF36:AF40,"&lt;&gt;NOR",G36:G40)</f>
        <v>0</v>
      </c>
      <c r="H35" s="238"/>
      <c r="I35" s="238">
        <f>SUM(I36:I40)</f>
        <v>0</v>
      </c>
      <c r="J35" s="238"/>
      <c r="K35" s="238">
        <f>SUM(K36:K40)</f>
        <v>0</v>
      </c>
      <c r="L35" s="238"/>
      <c r="M35" s="238">
        <f>SUM(M36:M40)</f>
        <v>0</v>
      </c>
      <c r="N35" s="238"/>
      <c r="O35" s="238">
        <f>SUM(O36:O40)</f>
        <v>0</v>
      </c>
      <c r="P35" s="238"/>
      <c r="Q35" s="238">
        <f>SUM(Q36:Q40)</f>
        <v>0</v>
      </c>
      <c r="R35" s="238"/>
      <c r="S35" s="239"/>
      <c r="T35" s="233"/>
      <c r="U35" s="233">
        <f>SUM(U36:U40)</f>
        <v>0</v>
      </c>
      <c r="V35" s="233"/>
      <c r="W35" s="233"/>
      <c r="AF35" t="s">
        <v>97</v>
      </c>
    </row>
    <row r="36" spans="1:59" outlineLevel="1">
      <c r="A36" s="240">
        <v>12</v>
      </c>
      <c r="B36" s="241" t="s">
        <v>142</v>
      </c>
      <c r="C36" s="259" t="s">
        <v>143</v>
      </c>
      <c r="D36" s="242" t="s">
        <v>144</v>
      </c>
      <c r="E36" s="243">
        <v>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6" t="s">
        <v>145</v>
      </c>
      <c r="T36" s="230">
        <v>0</v>
      </c>
      <c r="U36" s="230">
        <f>ROUND(E36*T36,2)</f>
        <v>0</v>
      </c>
      <c r="V36" s="230"/>
      <c r="W36" s="230" t="s">
        <v>102</v>
      </c>
      <c r="X36" s="211"/>
      <c r="Y36" s="211"/>
      <c r="Z36" s="211"/>
      <c r="AA36" s="211"/>
      <c r="AB36" s="211"/>
      <c r="AC36" s="211"/>
      <c r="AD36" s="211"/>
      <c r="AE36" s="211"/>
      <c r="AF36" s="211" t="s">
        <v>103</v>
      </c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>
      <c r="A37" s="228"/>
      <c r="B37" s="229"/>
      <c r="C37" s="262" t="s">
        <v>146</v>
      </c>
      <c r="D37" s="254"/>
      <c r="E37" s="254"/>
      <c r="F37" s="254"/>
      <c r="G37" s="25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11"/>
      <c r="Y37" s="211"/>
      <c r="Z37" s="211"/>
      <c r="AA37" s="211"/>
      <c r="AB37" s="211"/>
      <c r="AC37" s="211"/>
      <c r="AD37" s="211"/>
      <c r="AE37" s="211"/>
      <c r="AF37" s="211" t="s">
        <v>136</v>
      </c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outlineLevel="1">
      <c r="A38" s="228"/>
      <c r="B38" s="229"/>
      <c r="C38" s="263" t="s">
        <v>147</v>
      </c>
      <c r="D38" s="255"/>
      <c r="E38" s="255"/>
      <c r="F38" s="255"/>
      <c r="G38" s="255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11"/>
      <c r="Y38" s="211"/>
      <c r="Z38" s="211"/>
      <c r="AA38" s="211"/>
      <c r="AB38" s="211"/>
      <c r="AC38" s="211"/>
      <c r="AD38" s="211"/>
      <c r="AE38" s="211"/>
      <c r="AF38" s="211" t="s">
        <v>136</v>
      </c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>
      <c r="A39" s="228"/>
      <c r="B39" s="229"/>
      <c r="C39" s="263" t="s">
        <v>201</v>
      </c>
      <c r="D39" s="255"/>
      <c r="E39" s="255"/>
      <c r="F39" s="255"/>
      <c r="G39" s="255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11"/>
      <c r="Y39" s="211"/>
      <c r="Z39" s="211"/>
      <c r="AA39" s="211"/>
      <c r="AB39" s="211"/>
      <c r="AC39" s="211"/>
      <c r="AD39" s="211"/>
      <c r="AE39" s="211"/>
      <c r="AF39" s="211" t="s">
        <v>136</v>
      </c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>
      <c r="A40" s="228"/>
      <c r="B40" s="229"/>
      <c r="C40" s="263" t="s">
        <v>148</v>
      </c>
      <c r="D40" s="255"/>
      <c r="E40" s="255"/>
      <c r="F40" s="255"/>
      <c r="G40" s="255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11"/>
      <c r="Y40" s="211"/>
      <c r="Z40" s="211"/>
      <c r="AA40" s="211"/>
      <c r="AB40" s="211"/>
      <c r="AC40" s="211"/>
      <c r="AD40" s="211"/>
      <c r="AE40" s="211"/>
      <c r="AF40" s="211" t="s">
        <v>136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>
      <c r="A41" s="234" t="s">
        <v>96</v>
      </c>
      <c r="B41" s="235" t="s">
        <v>61</v>
      </c>
      <c r="C41" s="258" t="s">
        <v>62</v>
      </c>
      <c r="D41" s="236"/>
      <c r="E41" s="237"/>
      <c r="F41" s="238"/>
      <c r="G41" s="238">
        <f>SUMIF(AF42:AF51,"&lt;&gt;NOR",G42:G51)</f>
        <v>0</v>
      </c>
      <c r="H41" s="238"/>
      <c r="I41" s="238">
        <f>SUM(I42:I51)</f>
        <v>0</v>
      </c>
      <c r="J41" s="238"/>
      <c r="K41" s="238">
        <f>SUM(K42:K51)</f>
        <v>0</v>
      </c>
      <c r="L41" s="238"/>
      <c r="M41" s="238">
        <f>SUM(M42:M51)</f>
        <v>0</v>
      </c>
      <c r="N41" s="238"/>
      <c r="O41" s="238">
        <f>SUM(O42:O51)</f>
        <v>0.01</v>
      </c>
      <c r="P41" s="238"/>
      <c r="Q41" s="238">
        <f>SUM(Q42:Q51)</f>
        <v>11.26</v>
      </c>
      <c r="R41" s="238"/>
      <c r="S41" s="239"/>
      <c r="T41" s="233"/>
      <c r="U41" s="233">
        <f>SUM(U42:U51)</f>
        <v>247.38</v>
      </c>
      <c r="V41" s="233"/>
      <c r="W41" s="233"/>
      <c r="AF41" t="s">
        <v>97</v>
      </c>
    </row>
    <row r="42" spans="1:59" outlineLevel="1">
      <c r="A42" s="240">
        <v>13</v>
      </c>
      <c r="B42" s="241" t="s">
        <v>149</v>
      </c>
      <c r="C42" s="259" t="s">
        <v>150</v>
      </c>
      <c r="D42" s="242" t="s">
        <v>100</v>
      </c>
      <c r="E42" s="243">
        <v>5.6315999999999997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5">
        <v>1.33E-3</v>
      </c>
      <c r="O42" s="245">
        <f>ROUND(E42*N42,2)</f>
        <v>0.01</v>
      </c>
      <c r="P42" s="245">
        <v>2</v>
      </c>
      <c r="Q42" s="245">
        <f>ROUND(E42*P42,2)</f>
        <v>11.26</v>
      </c>
      <c r="R42" s="245"/>
      <c r="S42" s="246" t="s">
        <v>101</v>
      </c>
      <c r="T42" s="230">
        <v>9.6809999999999992</v>
      </c>
      <c r="U42" s="230">
        <f>ROUND(E42*T42,2)</f>
        <v>54.52</v>
      </c>
      <c r="V42" s="230"/>
      <c r="W42" s="230" t="s">
        <v>102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103</v>
      </c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</row>
    <row r="43" spans="1:59" outlineLevel="1">
      <c r="A43" s="228"/>
      <c r="B43" s="229"/>
      <c r="C43" s="260" t="s">
        <v>151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11"/>
      <c r="Y43" s="211"/>
      <c r="Z43" s="211"/>
      <c r="AA43" s="211"/>
      <c r="AB43" s="211"/>
      <c r="AC43" s="211"/>
      <c r="AD43" s="211"/>
      <c r="AE43" s="211"/>
      <c r="AF43" s="211" t="s">
        <v>105</v>
      </c>
      <c r="AG43" s="211">
        <v>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>
      <c r="A44" s="228"/>
      <c r="B44" s="229"/>
      <c r="C44" s="260" t="s">
        <v>152</v>
      </c>
      <c r="D44" s="231"/>
      <c r="E44" s="232">
        <v>4.3319999999999999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11"/>
      <c r="Y44" s="211"/>
      <c r="Z44" s="211"/>
      <c r="AA44" s="211"/>
      <c r="AB44" s="211"/>
      <c r="AC44" s="211"/>
      <c r="AD44" s="211"/>
      <c r="AE44" s="211"/>
      <c r="AF44" s="211" t="s">
        <v>105</v>
      </c>
      <c r="AG44" s="211">
        <v>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>
      <c r="A45" s="228"/>
      <c r="B45" s="229"/>
      <c r="C45" s="260" t="s">
        <v>153</v>
      </c>
      <c r="D45" s="231"/>
      <c r="E45" s="232">
        <v>1.2996000000000001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11"/>
      <c r="Y45" s="211"/>
      <c r="Z45" s="211"/>
      <c r="AA45" s="211"/>
      <c r="AB45" s="211"/>
      <c r="AC45" s="211"/>
      <c r="AD45" s="211"/>
      <c r="AE45" s="211"/>
      <c r="AF45" s="211" t="s">
        <v>105</v>
      </c>
      <c r="AG45" s="211">
        <v>0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>
      <c r="A46" s="240">
        <v>14</v>
      </c>
      <c r="B46" s="241" t="s">
        <v>154</v>
      </c>
      <c r="C46" s="259" t="s">
        <v>155</v>
      </c>
      <c r="D46" s="242" t="s">
        <v>100</v>
      </c>
      <c r="E46" s="243">
        <v>3.8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21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6" t="s">
        <v>101</v>
      </c>
      <c r="T46" s="230">
        <v>7.4139999999999997</v>
      </c>
      <c r="U46" s="230">
        <f>ROUND(E46*T46,2)</f>
        <v>28.17</v>
      </c>
      <c r="V46" s="230"/>
      <c r="W46" s="230" t="s">
        <v>102</v>
      </c>
      <c r="X46" s="211"/>
      <c r="Y46" s="211"/>
      <c r="Z46" s="211"/>
      <c r="AA46" s="211"/>
      <c r="AB46" s="211"/>
      <c r="AC46" s="211"/>
      <c r="AD46" s="211"/>
      <c r="AE46" s="211"/>
      <c r="AF46" s="211" t="s">
        <v>103</v>
      </c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ht="22.5" outlineLevel="1">
      <c r="A47" s="228"/>
      <c r="B47" s="229"/>
      <c r="C47" s="262" t="s">
        <v>156</v>
      </c>
      <c r="D47" s="254"/>
      <c r="E47" s="254"/>
      <c r="F47" s="254"/>
      <c r="G47" s="25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11"/>
      <c r="Y47" s="211"/>
      <c r="Z47" s="211"/>
      <c r="AA47" s="211"/>
      <c r="AB47" s="211"/>
      <c r="AC47" s="211"/>
      <c r="AD47" s="211"/>
      <c r="AE47" s="211"/>
      <c r="AF47" s="211" t="s">
        <v>136</v>
      </c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56" t="str">
        <f>C47</f>
        <v>S vodorovným přemístěním sesbíraných kamenů na vzdálenost do 20 m, uložením očištěného kamene do měřitelných figur nebo naložením na dopravní prostředek.</v>
      </c>
      <c r="BA47" s="211"/>
      <c r="BB47" s="211"/>
      <c r="BC47" s="211"/>
      <c r="BD47" s="211"/>
      <c r="BE47" s="211"/>
      <c r="BF47" s="211"/>
      <c r="BG47" s="211"/>
    </row>
    <row r="48" spans="1:59" outlineLevel="1">
      <c r="A48" s="240">
        <v>15</v>
      </c>
      <c r="B48" s="241" t="s">
        <v>157</v>
      </c>
      <c r="C48" s="259" t="s">
        <v>158</v>
      </c>
      <c r="D48" s="242" t="s">
        <v>100</v>
      </c>
      <c r="E48" s="243">
        <v>19.640999999999998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5"/>
      <c r="S48" s="246" t="s">
        <v>101</v>
      </c>
      <c r="T48" s="230">
        <v>8.3849999999999998</v>
      </c>
      <c r="U48" s="230">
        <f>ROUND(E48*T48,2)</f>
        <v>164.69</v>
      </c>
      <c r="V48" s="230"/>
      <c r="W48" s="230" t="s">
        <v>102</v>
      </c>
      <c r="X48" s="211"/>
      <c r="Y48" s="211"/>
      <c r="Z48" s="211"/>
      <c r="AA48" s="211"/>
      <c r="AB48" s="211"/>
      <c r="AC48" s="211"/>
      <c r="AD48" s="211"/>
      <c r="AE48" s="211"/>
      <c r="AF48" s="211" t="s">
        <v>103</v>
      </c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>
      <c r="A49" s="228"/>
      <c r="B49" s="229"/>
      <c r="C49" s="260" t="s">
        <v>159</v>
      </c>
      <c r="D49" s="231"/>
      <c r="E49" s="232">
        <v>11.826000000000001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11"/>
      <c r="Y49" s="211"/>
      <c r="Z49" s="211"/>
      <c r="AA49" s="211"/>
      <c r="AB49" s="211"/>
      <c r="AC49" s="211"/>
      <c r="AD49" s="211"/>
      <c r="AE49" s="211"/>
      <c r="AF49" s="211" t="s">
        <v>105</v>
      </c>
      <c r="AG49" s="211">
        <v>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outlineLevel="1">
      <c r="A50" s="228"/>
      <c r="B50" s="229"/>
      <c r="C50" s="260" t="s">
        <v>160</v>
      </c>
      <c r="D50" s="231"/>
      <c r="E50" s="232">
        <v>5.25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11"/>
      <c r="Y50" s="211"/>
      <c r="Z50" s="211"/>
      <c r="AA50" s="211"/>
      <c r="AB50" s="211"/>
      <c r="AC50" s="211"/>
      <c r="AD50" s="211"/>
      <c r="AE50" s="211"/>
      <c r="AF50" s="211" t="s">
        <v>105</v>
      </c>
      <c r="AG50" s="211">
        <v>0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>
      <c r="A51" s="228"/>
      <c r="B51" s="229"/>
      <c r="C51" s="260" t="s">
        <v>161</v>
      </c>
      <c r="D51" s="231"/>
      <c r="E51" s="232">
        <v>2.5649999999999999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11"/>
      <c r="Y51" s="211"/>
      <c r="Z51" s="211"/>
      <c r="AA51" s="211"/>
      <c r="AB51" s="211"/>
      <c r="AC51" s="211"/>
      <c r="AD51" s="211"/>
      <c r="AE51" s="211"/>
      <c r="AF51" s="211" t="s">
        <v>105</v>
      </c>
      <c r="AG51" s="211">
        <v>0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</row>
    <row r="52" spans="1:59">
      <c r="A52" s="234" t="s">
        <v>96</v>
      </c>
      <c r="B52" s="235" t="s">
        <v>63</v>
      </c>
      <c r="C52" s="258" t="s">
        <v>64</v>
      </c>
      <c r="D52" s="236"/>
      <c r="E52" s="237"/>
      <c r="F52" s="238"/>
      <c r="G52" s="238">
        <f>SUMIF(AF53:AF53,"&lt;&gt;NOR",G53:G53)</f>
        <v>0</v>
      </c>
      <c r="H52" s="238"/>
      <c r="I52" s="238">
        <f>SUM(I53:I53)</f>
        <v>0</v>
      </c>
      <c r="J52" s="238"/>
      <c r="K52" s="238">
        <f>SUM(K53:K53)</f>
        <v>0</v>
      </c>
      <c r="L52" s="238"/>
      <c r="M52" s="238">
        <f>SUM(M53:M53)</f>
        <v>0</v>
      </c>
      <c r="N52" s="238"/>
      <c r="O52" s="238">
        <f>SUM(O53:O53)</f>
        <v>0</v>
      </c>
      <c r="P52" s="238"/>
      <c r="Q52" s="238">
        <f>SUM(Q53:Q53)</f>
        <v>0</v>
      </c>
      <c r="R52" s="238"/>
      <c r="S52" s="239"/>
      <c r="T52" s="233"/>
      <c r="U52" s="233">
        <f>SUM(U53:U53)</f>
        <v>91.86</v>
      </c>
      <c r="V52" s="233"/>
      <c r="W52" s="233"/>
      <c r="AF52" t="s">
        <v>97</v>
      </c>
    </row>
    <row r="53" spans="1:59" ht="22.5" outlineLevel="1">
      <c r="A53" s="247">
        <v>16</v>
      </c>
      <c r="B53" s="248" t="s">
        <v>162</v>
      </c>
      <c r="C53" s="261" t="s">
        <v>163</v>
      </c>
      <c r="D53" s="249" t="s">
        <v>164</v>
      </c>
      <c r="E53" s="250">
        <v>43.742370000000001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2"/>
      <c r="S53" s="253" t="s">
        <v>101</v>
      </c>
      <c r="T53" s="230">
        <v>2.1</v>
      </c>
      <c r="U53" s="230">
        <f>ROUND(E53*T53,2)</f>
        <v>91.86</v>
      </c>
      <c r="V53" s="230"/>
      <c r="W53" s="230" t="s">
        <v>165</v>
      </c>
      <c r="X53" s="211"/>
      <c r="Y53" s="211"/>
      <c r="Z53" s="211"/>
      <c r="AA53" s="211"/>
      <c r="AB53" s="211"/>
      <c r="AC53" s="211"/>
      <c r="AD53" s="211"/>
      <c r="AE53" s="211"/>
      <c r="AF53" s="211" t="s">
        <v>166</v>
      </c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>
      <c r="A54" s="234" t="s">
        <v>96</v>
      </c>
      <c r="B54" s="235" t="s">
        <v>65</v>
      </c>
      <c r="C54" s="258" t="s">
        <v>66</v>
      </c>
      <c r="D54" s="236"/>
      <c r="E54" s="237"/>
      <c r="F54" s="238"/>
      <c r="G54" s="238">
        <f>SUMIF(AF55:AF57,"&lt;&gt;NOR",G55:G57)</f>
        <v>0</v>
      </c>
      <c r="H54" s="238"/>
      <c r="I54" s="238">
        <f>SUM(I55:I57)</f>
        <v>0</v>
      </c>
      <c r="J54" s="238"/>
      <c r="K54" s="238">
        <f>SUM(K55:K57)</f>
        <v>0</v>
      </c>
      <c r="L54" s="238"/>
      <c r="M54" s="238">
        <f>SUM(M55:M57)</f>
        <v>0</v>
      </c>
      <c r="N54" s="238"/>
      <c r="O54" s="238">
        <f>SUM(O55:O57)</f>
        <v>0</v>
      </c>
      <c r="P54" s="238"/>
      <c r="Q54" s="238">
        <f>SUM(Q55:Q57)</f>
        <v>0</v>
      </c>
      <c r="R54" s="238"/>
      <c r="S54" s="239"/>
      <c r="T54" s="233"/>
      <c r="U54" s="233">
        <f>SUM(U55:U57)</f>
        <v>0</v>
      </c>
      <c r="V54" s="233"/>
      <c r="W54" s="233"/>
      <c r="AF54" t="s">
        <v>97</v>
      </c>
    </row>
    <row r="55" spans="1:59" ht="45" outlineLevel="1">
      <c r="A55" s="247">
        <v>17</v>
      </c>
      <c r="B55" s="248" t="s">
        <v>167</v>
      </c>
      <c r="C55" s="261" t="s">
        <v>168</v>
      </c>
      <c r="D55" s="249" t="s">
        <v>144</v>
      </c>
      <c r="E55" s="250">
        <v>1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2"/>
      <c r="S55" s="253" t="s">
        <v>145</v>
      </c>
      <c r="T55" s="230">
        <v>0</v>
      </c>
      <c r="U55" s="230">
        <f>ROUND(E55*T55,2)</f>
        <v>0</v>
      </c>
      <c r="V55" s="230"/>
      <c r="W55" s="230" t="s">
        <v>102</v>
      </c>
      <c r="X55" s="211"/>
      <c r="Y55" s="211"/>
      <c r="Z55" s="211"/>
      <c r="AA55" s="211"/>
      <c r="AB55" s="211"/>
      <c r="AC55" s="211"/>
      <c r="AD55" s="211"/>
      <c r="AE55" s="211"/>
      <c r="AF55" s="211" t="s">
        <v>103</v>
      </c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ht="33.75" outlineLevel="1">
      <c r="A56" s="240">
        <v>18</v>
      </c>
      <c r="B56" s="241" t="s">
        <v>169</v>
      </c>
      <c r="C56" s="259" t="s">
        <v>170</v>
      </c>
      <c r="D56" s="242" t="s">
        <v>171</v>
      </c>
      <c r="E56" s="243">
        <v>41.8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21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/>
      <c r="S56" s="246" t="s">
        <v>145</v>
      </c>
      <c r="T56" s="230">
        <v>0</v>
      </c>
      <c r="U56" s="230">
        <f>ROUND(E56*T56,2)</f>
        <v>0</v>
      </c>
      <c r="V56" s="230"/>
      <c r="W56" s="230" t="s">
        <v>102</v>
      </c>
      <c r="X56" s="211"/>
      <c r="Y56" s="211"/>
      <c r="Z56" s="211"/>
      <c r="AA56" s="211"/>
      <c r="AB56" s="211"/>
      <c r="AC56" s="211"/>
      <c r="AD56" s="211"/>
      <c r="AE56" s="211"/>
      <c r="AF56" s="211" t="s">
        <v>103</v>
      </c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>
      <c r="A57" s="228"/>
      <c r="B57" s="229"/>
      <c r="C57" s="260" t="s">
        <v>172</v>
      </c>
      <c r="D57" s="231"/>
      <c r="E57" s="232">
        <v>41.8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11"/>
      <c r="Y57" s="211"/>
      <c r="Z57" s="211"/>
      <c r="AA57" s="211"/>
      <c r="AB57" s="211"/>
      <c r="AC57" s="211"/>
      <c r="AD57" s="211"/>
      <c r="AE57" s="211"/>
      <c r="AF57" s="211" t="s">
        <v>105</v>
      </c>
      <c r="AG57" s="211">
        <v>0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>
      <c r="A58" s="234" t="s">
        <v>96</v>
      </c>
      <c r="B58" s="235" t="s">
        <v>67</v>
      </c>
      <c r="C58" s="258" t="s">
        <v>68</v>
      </c>
      <c r="D58" s="236"/>
      <c r="E58" s="237"/>
      <c r="F58" s="238"/>
      <c r="G58" s="238">
        <f>SUMIF(AF59:AF65,"&lt;&gt;NOR",G59:G65)</f>
        <v>0</v>
      </c>
      <c r="H58" s="238"/>
      <c r="I58" s="238">
        <f>SUM(I59:I65)</f>
        <v>0</v>
      </c>
      <c r="J58" s="238"/>
      <c r="K58" s="238">
        <f>SUM(K59:K65)</f>
        <v>0</v>
      </c>
      <c r="L58" s="238"/>
      <c r="M58" s="238">
        <f>SUM(M59:M65)</f>
        <v>0</v>
      </c>
      <c r="N58" s="238"/>
      <c r="O58" s="238">
        <f>SUM(O59:O65)</f>
        <v>0</v>
      </c>
      <c r="P58" s="238"/>
      <c r="Q58" s="238">
        <f>SUM(Q59:Q65)</f>
        <v>0</v>
      </c>
      <c r="R58" s="238"/>
      <c r="S58" s="239"/>
      <c r="T58" s="233"/>
      <c r="U58" s="233">
        <f>SUM(U59:U65)</f>
        <v>30.529999999999998</v>
      </c>
      <c r="V58" s="233"/>
      <c r="W58" s="233"/>
      <c r="AF58" t="s">
        <v>97</v>
      </c>
    </row>
    <row r="59" spans="1:59" outlineLevel="1">
      <c r="A59" s="247">
        <v>19</v>
      </c>
      <c r="B59" s="248" t="s">
        <v>173</v>
      </c>
      <c r="C59" s="261" t="s">
        <v>174</v>
      </c>
      <c r="D59" s="249" t="s">
        <v>164</v>
      </c>
      <c r="E59" s="250">
        <v>11.263199999999999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2"/>
      <c r="S59" s="253" t="s">
        <v>101</v>
      </c>
      <c r="T59" s="230">
        <v>0.27700000000000002</v>
      </c>
      <c r="U59" s="230">
        <f>ROUND(E59*T59,2)</f>
        <v>3.12</v>
      </c>
      <c r="V59" s="230"/>
      <c r="W59" s="230" t="s">
        <v>175</v>
      </c>
      <c r="X59" s="211"/>
      <c r="Y59" s="211"/>
      <c r="Z59" s="211"/>
      <c r="AA59" s="211"/>
      <c r="AB59" s="211"/>
      <c r="AC59" s="211"/>
      <c r="AD59" s="211"/>
      <c r="AE59" s="211"/>
      <c r="AF59" s="211" t="s">
        <v>176</v>
      </c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>
      <c r="A60" s="247">
        <v>20</v>
      </c>
      <c r="B60" s="248" t="s">
        <v>177</v>
      </c>
      <c r="C60" s="261" t="s">
        <v>178</v>
      </c>
      <c r="D60" s="249" t="s">
        <v>164</v>
      </c>
      <c r="E60" s="250">
        <v>11.263199999999999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2"/>
      <c r="S60" s="253" t="s">
        <v>101</v>
      </c>
      <c r="T60" s="230">
        <v>0.49</v>
      </c>
      <c r="U60" s="230">
        <f>ROUND(E60*T60,2)</f>
        <v>5.52</v>
      </c>
      <c r="V60" s="230"/>
      <c r="W60" s="230" t="s">
        <v>175</v>
      </c>
      <c r="X60" s="211"/>
      <c r="Y60" s="211"/>
      <c r="Z60" s="211"/>
      <c r="AA60" s="211"/>
      <c r="AB60" s="211"/>
      <c r="AC60" s="211"/>
      <c r="AD60" s="211"/>
      <c r="AE60" s="211"/>
      <c r="AF60" s="211" t="s">
        <v>176</v>
      </c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>
      <c r="A61" s="247">
        <v>21</v>
      </c>
      <c r="B61" s="248" t="s">
        <v>179</v>
      </c>
      <c r="C61" s="261" t="s">
        <v>180</v>
      </c>
      <c r="D61" s="249" t="s">
        <v>164</v>
      </c>
      <c r="E61" s="250">
        <v>101.36879999999999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2"/>
      <c r="S61" s="253" t="s">
        <v>101</v>
      </c>
      <c r="T61" s="230">
        <v>0</v>
      </c>
      <c r="U61" s="230">
        <f>ROUND(E61*T61,2)</f>
        <v>0</v>
      </c>
      <c r="V61" s="230"/>
      <c r="W61" s="230" t="s">
        <v>175</v>
      </c>
      <c r="X61" s="211"/>
      <c r="Y61" s="211"/>
      <c r="Z61" s="211"/>
      <c r="AA61" s="211"/>
      <c r="AB61" s="211"/>
      <c r="AC61" s="211"/>
      <c r="AD61" s="211"/>
      <c r="AE61" s="211"/>
      <c r="AF61" s="211" t="s">
        <v>176</v>
      </c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>
      <c r="A62" s="247">
        <v>22</v>
      </c>
      <c r="B62" s="248" t="s">
        <v>181</v>
      </c>
      <c r="C62" s="261" t="s">
        <v>182</v>
      </c>
      <c r="D62" s="249" t="s">
        <v>164</v>
      </c>
      <c r="E62" s="250">
        <v>11.263199999999999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2"/>
      <c r="S62" s="253" t="s">
        <v>101</v>
      </c>
      <c r="T62" s="230">
        <v>0</v>
      </c>
      <c r="U62" s="230">
        <f>ROUND(E62*T62,2)</f>
        <v>0</v>
      </c>
      <c r="V62" s="230"/>
      <c r="W62" s="230" t="s">
        <v>175</v>
      </c>
      <c r="X62" s="211"/>
      <c r="Y62" s="211"/>
      <c r="Z62" s="211"/>
      <c r="AA62" s="211"/>
      <c r="AB62" s="211"/>
      <c r="AC62" s="211"/>
      <c r="AD62" s="211"/>
      <c r="AE62" s="211"/>
      <c r="AF62" s="211" t="s">
        <v>176</v>
      </c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outlineLevel="1">
      <c r="A63" s="247">
        <v>23</v>
      </c>
      <c r="B63" s="248" t="s">
        <v>183</v>
      </c>
      <c r="C63" s="261" t="s">
        <v>184</v>
      </c>
      <c r="D63" s="249" t="s">
        <v>164</v>
      </c>
      <c r="E63" s="250">
        <v>11.263199999999999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2"/>
      <c r="S63" s="253" t="s">
        <v>101</v>
      </c>
      <c r="T63" s="230">
        <v>0.752</v>
      </c>
      <c r="U63" s="230">
        <f>ROUND(E63*T63,2)</f>
        <v>8.4700000000000006</v>
      </c>
      <c r="V63" s="230"/>
      <c r="W63" s="230" t="s">
        <v>175</v>
      </c>
      <c r="X63" s="211"/>
      <c r="Y63" s="211"/>
      <c r="Z63" s="211"/>
      <c r="AA63" s="211"/>
      <c r="AB63" s="211"/>
      <c r="AC63" s="211"/>
      <c r="AD63" s="211"/>
      <c r="AE63" s="211"/>
      <c r="AF63" s="211" t="s">
        <v>176</v>
      </c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>
      <c r="A64" s="247">
        <v>24</v>
      </c>
      <c r="B64" s="248" t="s">
        <v>185</v>
      </c>
      <c r="C64" s="261" t="s">
        <v>186</v>
      </c>
      <c r="D64" s="249" t="s">
        <v>164</v>
      </c>
      <c r="E64" s="250">
        <v>11.263199999999999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2"/>
      <c r="S64" s="253" t="s">
        <v>101</v>
      </c>
      <c r="T64" s="230">
        <v>0.83199999999999996</v>
      </c>
      <c r="U64" s="230">
        <f>ROUND(E64*T64,2)</f>
        <v>9.3699999999999992</v>
      </c>
      <c r="V64" s="230"/>
      <c r="W64" s="230" t="s">
        <v>175</v>
      </c>
      <c r="X64" s="211"/>
      <c r="Y64" s="211"/>
      <c r="Z64" s="211"/>
      <c r="AA64" s="211"/>
      <c r="AB64" s="211"/>
      <c r="AC64" s="211"/>
      <c r="AD64" s="211"/>
      <c r="AE64" s="211"/>
      <c r="AF64" s="211" t="s">
        <v>176</v>
      </c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>
      <c r="A65" s="247">
        <v>25</v>
      </c>
      <c r="B65" s="248" t="s">
        <v>187</v>
      </c>
      <c r="C65" s="261" t="s">
        <v>188</v>
      </c>
      <c r="D65" s="249" t="s">
        <v>164</v>
      </c>
      <c r="E65" s="250">
        <v>11.263199999999999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2"/>
      <c r="S65" s="253" t="s">
        <v>101</v>
      </c>
      <c r="T65" s="230">
        <v>0.36</v>
      </c>
      <c r="U65" s="230">
        <f>ROUND(E65*T65,2)</f>
        <v>4.05</v>
      </c>
      <c r="V65" s="230"/>
      <c r="W65" s="230" t="s">
        <v>175</v>
      </c>
      <c r="X65" s="211"/>
      <c r="Y65" s="211"/>
      <c r="Z65" s="211"/>
      <c r="AA65" s="211"/>
      <c r="AB65" s="211"/>
      <c r="AC65" s="211"/>
      <c r="AD65" s="211"/>
      <c r="AE65" s="211"/>
      <c r="AF65" s="211" t="s">
        <v>176</v>
      </c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>
      <c r="A66" s="234" t="s">
        <v>96</v>
      </c>
      <c r="B66" s="235" t="s">
        <v>70</v>
      </c>
      <c r="C66" s="258" t="s">
        <v>29</v>
      </c>
      <c r="D66" s="236"/>
      <c r="E66" s="237"/>
      <c r="F66" s="238"/>
      <c r="G66" s="238">
        <f>SUMIF(AF67:AF71,"&lt;&gt;NOR",G67:G71)</f>
        <v>0</v>
      </c>
      <c r="H66" s="238"/>
      <c r="I66" s="238">
        <f>SUM(I67:I71)</f>
        <v>0</v>
      </c>
      <c r="J66" s="238"/>
      <c r="K66" s="238">
        <f>SUM(K67:K71)</f>
        <v>0</v>
      </c>
      <c r="L66" s="238"/>
      <c r="M66" s="238">
        <f>SUM(M67:M71)</f>
        <v>0</v>
      </c>
      <c r="N66" s="238"/>
      <c r="O66" s="238">
        <f>SUM(O67:O71)</f>
        <v>0</v>
      </c>
      <c r="P66" s="238"/>
      <c r="Q66" s="238">
        <f>SUM(Q67:Q71)</f>
        <v>0</v>
      </c>
      <c r="R66" s="238"/>
      <c r="S66" s="239"/>
      <c r="T66" s="233"/>
      <c r="U66" s="233">
        <f>SUM(U67:U71)</f>
        <v>0</v>
      </c>
      <c r="V66" s="233"/>
      <c r="W66" s="233"/>
      <c r="AF66" t="s">
        <v>97</v>
      </c>
    </row>
    <row r="67" spans="1:59" outlineLevel="1">
      <c r="A67" s="240">
        <v>26</v>
      </c>
      <c r="B67" s="241" t="s">
        <v>189</v>
      </c>
      <c r="C67" s="259" t="s">
        <v>190</v>
      </c>
      <c r="D67" s="242" t="s">
        <v>191</v>
      </c>
      <c r="E67" s="243">
        <v>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6" t="s">
        <v>145</v>
      </c>
      <c r="T67" s="230">
        <v>0</v>
      </c>
      <c r="U67" s="230">
        <f>ROUND(E67*T67,2)</f>
        <v>0</v>
      </c>
      <c r="V67" s="230"/>
      <c r="W67" s="230" t="s">
        <v>192</v>
      </c>
      <c r="X67" s="211"/>
      <c r="Y67" s="211"/>
      <c r="Z67" s="211"/>
      <c r="AA67" s="211"/>
      <c r="AB67" s="211"/>
      <c r="AC67" s="211"/>
      <c r="AD67" s="211"/>
      <c r="AE67" s="211"/>
      <c r="AF67" s="211" t="s">
        <v>193</v>
      </c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>
      <c r="A68" s="228"/>
      <c r="B68" s="229"/>
      <c r="C68" s="262" t="s">
        <v>194</v>
      </c>
      <c r="D68" s="254"/>
      <c r="E68" s="254"/>
      <c r="F68" s="254"/>
      <c r="G68" s="25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11"/>
      <c r="Y68" s="211"/>
      <c r="Z68" s="211"/>
      <c r="AA68" s="211"/>
      <c r="AB68" s="211"/>
      <c r="AC68" s="211"/>
      <c r="AD68" s="211"/>
      <c r="AE68" s="211"/>
      <c r="AF68" s="211" t="s">
        <v>136</v>
      </c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outlineLevel="1">
      <c r="A69" s="228"/>
      <c r="B69" s="229"/>
      <c r="C69" s="263" t="s">
        <v>195</v>
      </c>
      <c r="D69" s="255"/>
      <c r="E69" s="255"/>
      <c r="F69" s="255"/>
      <c r="G69" s="255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11"/>
      <c r="Y69" s="211"/>
      <c r="Z69" s="211"/>
      <c r="AA69" s="211"/>
      <c r="AB69" s="211"/>
      <c r="AC69" s="211"/>
      <c r="AD69" s="211"/>
      <c r="AE69" s="211"/>
      <c r="AF69" s="211" t="s">
        <v>136</v>
      </c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>
      <c r="A70" s="228"/>
      <c r="B70" s="229"/>
      <c r="C70" s="263" t="s">
        <v>196</v>
      </c>
      <c r="D70" s="255"/>
      <c r="E70" s="255"/>
      <c r="F70" s="255"/>
      <c r="G70" s="255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11"/>
      <c r="Y70" s="211"/>
      <c r="Z70" s="211"/>
      <c r="AA70" s="211"/>
      <c r="AB70" s="211"/>
      <c r="AC70" s="211"/>
      <c r="AD70" s="211"/>
      <c r="AE70" s="211"/>
      <c r="AF70" s="211" t="s">
        <v>136</v>
      </c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>
      <c r="A71" s="228"/>
      <c r="B71" s="229"/>
      <c r="C71" s="263" t="s">
        <v>197</v>
      </c>
      <c r="D71" s="255"/>
      <c r="E71" s="255"/>
      <c r="F71" s="255"/>
      <c r="G71" s="255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11"/>
      <c r="Y71" s="211"/>
      <c r="Z71" s="211"/>
      <c r="AA71" s="211"/>
      <c r="AB71" s="211"/>
      <c r="AC71" s="211"/>
      <c r="AD71" s="211"/>
      <c r="AE71" s="211"/>
      <c r="AF71" s="211" t="s">
        <v>136</v>
      </c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>
      <c r="A72" s="3"/>
      <c r="B72" s="4"/>
      <c r="C72" s="26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D72">
        <v>15</v>
      </c>
      <c r="AE72">
        <v>21</v>
      </c>
      <c r="AF72" t="s">
        <v>84</v>
      </c>
    </row>
    <row r="73" spans="1:59">
      <c r="A73" s="214"/>
      <c r="B73" s="215" t="s">
        <v>31</v>
      </c>
      <c r="C73" s="265"/>
      <c r="D73" s="216"/>
      <c r="E73" s="217"/>
      <c r="F73" s="217"/>
      <c r="G73" s="257">
        <f>G8+G16+G25+G35+G41+G52+G54+G58+G66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AD73">
        <f>SUMIF(L7:L71,AD72,G7:G71)</f>
        <v>0</v>
      </c>
      <c r="AE73">
        <f>SUMIF(L7:L71,AE72,G7:G71)</f>
        <v>0</v>
      </c>
      <c r="AF73" t="s">
        <v>198</v>
      </c>
    </row>
    <row r="74" spans="1:59">
      <c r="A74" s="3"/>
      <c r="B74" s="4"/>
      <c r="C74" s="26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59">
      <c r="A75" s="3"/>
      <c r="B75" s="4"/>
      <c r="C75" s="264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59">
      <c r="A76" s="218" t="s">
        <v>199</v>
      </c>
      <c r="B76" s="218"/>
      <c r="C76" s="26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59">
      <c r="A77" s="219"/>
      <c r="B77" s="220"/>
      <c r="C77" s="267"/>
      <c r="D77" s="220"/>
      <c r="E77" s="220"/>
      <c r="F77" s="220"/>
      <c r="G77" s="22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AF77" t="s">
        <v>200</v>
      </c>
    </row>
    <row r="78" spans="1:59">
      <c r="A78" s="222"/>
      <c r="B78" s="223"/>
      <c r="C78" s="268"/>
      <c r="D78" s="223"/>
      <c r="E78" s="223"/>
      <c r="F78" s="223"/>
      <c r="G78" s="22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59">
      <c r="A79" s="222"/>
      <c r="B79" s="223"/>
      <c r="C79" s="268"/>
      <c r="D79" s="223"/>
      <c r="E79" s="223"/>
      <c r="F79" s="223"/>
      <c r="G79" s="22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59">
      <c r="A80" s="222"/>
      <c r="B80" s="223"/>
      <c r="C80" s="268"/>
      <c r="D80" s="223"/>
      <c r="E80" s="223"/>
      <c r="F80" s="223"/>
      <c r="G80" s="22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32">
      <c r="A81" s="225"/>
      <c r="B81" s="226"/>
      <c r="C81" s="269"/>
      <c r="D81" s="226"/>
      <c r="E81" s="226"/>
      <c r="F81" s="226"/>
      <c r="G81" s="22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32">
      <c r="A82" s="3"/>
      <c r="B82" s="4"/>
      <c r="C82" s="26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32">
      <c r="C83" s="270"/>
      <c r="D83" s="10"/>
      <c r="AF83" t="s">
        <v>202</v>
      </c>
    </row>
    <row r="84" spans="1:32">
      <c r="D84" s="10"/>
    </row>
    <row r="85" spans="1:32">
      <c r="D85" s="10"/>
    </row>
    <row r="86" spans="1:32">
      <c r="D86" s="10"/>
    </row>
    <row r="87" spans="1:32">
      <c r="D87" s="10"/>
    </row>
    <row r="88" spans="1:32">
      <c r="D88" s="10"/>
    </row>
    <row r="89" spans="1:32">
      <c r="D89" s="10"/>
    </row>
    <row r="90" spans="1:32">
      <c r="D90" s="10"/>
    </row>
    <row r="91" spans="1:32">
      <c r="D91" s="10"/>
    </row>
    <row r="92" spans="1:32">
      <c r="D92" s="10"/>
    </row>
    <row r="93" spans="1:32">
      <c r="D93" s="10"/>
    </row>
    <row r="94" spans="1:32">
      <c r="D94" s="10"/>
    </row>
    <row r="95" spans="1:32">
      <c r="D95" s="10"/>
    </row>
    <row r="96" spans="1:32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6">
    <mergeCell ref="C40:G40"/>
    <mergeCell ref="C47:G47"/>
    <mergeCell ref="C68:G68"/>
    <mergeCell ref="C69:G69"/>
    <mergeCell ref="C70:G70"/>
    <mergeCell ref="C71:G71"/>
    <mergeCell ref="A1:G1"/>
    <mergeCell ref="C2:G2"/>
    <mergeCell ref="C3:G3"/>
    <mergeCell ref="C4:G4"/>
    <mergeCell ref="A76:C76"/>
    <mergeCell ref="A77:G81"/>
    <mergeCell ref="C27:G27"/>
    <mergeCell ref="C37:G37"/>
    <mergeCell ref="C38:G38"/>
    <mergeCell ref="C39:G3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01.1 2020016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'01.1 2020016 Pol'!Názvy_tisku</vt:lpstr>
      <vt:lpstr>oadresa</vt:lpstr>
      <vt:lpstr>Stavba!Objednatel</vt:lpstr>
      <vt:lpstr>Stavba!Objekt</vt:lpstr>
      <vt:lpstr>'01.1 2020016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2020-04-17T10:18:03Z</dcterms:modified>
</cp:coreProperties>
</file>